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1"/>
  </bookViews>
  <sheets>
    <sheet name="Αναλυτικό" sheetId="1" r:id="rId1"/>
    <sheet name="Ομάδες ΕΥ" sheetId="2" r:id="rId2"/>
  </sheets>
  <definedNames/>
  <calcPr fullCalcOnLoad="1"/>
</workbook>
</file>

<file path=xl/sharedStrings.xml><?xml version="1.0" encoding="utf-8"?>
<sst xmlns="http://schemas.openxmlformats.org/spreadsheetml/2006/main" count="305" uniqueCount="133">
  <si>
    <t>Α/Α</t>
  </si>
  <si>
    <t>ΤΙΤΛΟΣ ΜΑΘΗΜΑΤΟΣ</t>
  </si>
  <si>
    <t>Μορφολογία και Ανατομία Φυτών</t>
  </si>
  <si>
    <t>Γεωργική Χημεία</t>
  </si>
  <si>
    <t>Φυσιολογία Φυτών</t>
  </si>
  <si>
    <t>Εδαφολογία</t>
  </si>
  <si>
    <t>Βιομετρία - Γεωργικός Πειραματισμός</t>
  </si>
  <si>
    <t>Γεωργική Γενετική</t>
  </si>
  <si>
    <t>Συστηματική Βοτανική - Ζιζανιολογία</t>
  </si>
  <si>
    <t>Βελτίωση Φυτών</t>
  </si>
  <si>
    <t>Ανθοκομία</t>
  </si>
  <si>
    <t>Γεωργία Ακριβείας</t>
  </si>
  <si>
    <t>Γεωργική Εντομολογία – Ζωολογία</t>
  </si>
  <si>
    <t>Φυτοπαθολογία</t>
  </si>
  <si>
    <t>Γεωργικές Κατασκευές</t>
  </si>
  <si>
    <t>Φυτοπροστατευτικά Προϊόντα</t>
  </si>
  <si>
    <t xml:space="preserve">Αειθαλή Καρποφόρα Δένδρα </t>
  </si>
  <si>
    <t>Προαιρετικό</t>
  </si>
  <si>
    <t xml:space="preserve">Φυλλοβόλα Καρποφόρα Δένδρα </t>
  </si>
  <si>
    <t>Λαχανοκομία ΙΙΙ (Αυτοφυή λαχανευόμενα, αρωματικά)</t>
  </si>
  <si>
    <t>Αμπελουργία</t>
  </si>
  <si>
    <t>Μετασυλλεκτικοί Χειρισμοί - Τυποποίηση Γεωργικών Προϊόντων</t>
  </si>
  <si>
    <t>ΠΤΥΧΙΑΚΗ ΕΡΓΑΣΙΑ</t>
  </si>
  <si>
    <t>ΠΡΑΚΤΙΚΗ ΑΣΚΗΣΗ</t>
  </si>
  <si>
    <t>Κατεύθυνση ΘΕΚΑ</t>
  </si>
  <si>
    <t>Κατεύθυνση ΦΠ</t>
  </si>
  <si>
    <t>ΚΑΤ΄  ΕΠΙΛΟΓΗΝ  ΥΠΟΧΡΕΩΤΙΚΑ  ΜΑΘΗΜΑΤΑ</t>
  </si>
  <si>
    <t>2η Ομάδα (ΜΕΥ):</t>
  </si>
  <si>
    <t>Βιοτεχνολογικές Εφαρμογές στη Γεωργία</t>
  </si>
  <si>
    <t>Αειθαλή καρποφόρα</t>
  </si>
  <si>
    <t>Εφαρμοσμένη Φυσιολογία Φυτών</t>
  </si>
  <si>
    <t>Ελαιοτεχνία</t>
  </si>
  <si>
    <t>Φυτοπροστασία - Διαγνωστική</t>
  </si>
  <si>
    <t>ΠΡΟΑΙΡΕΤΙΚΑ ΜΑΘΗΜΑΤΑ</t>
  </si>
  <si>
    <t>Οποιοδήποτε μάθημα από τα μαθήματα Επιλογής Υποχρεωτικά</t>
  </si>
  <si>
    <t>Οποιοδήποτε μάθημα από το Τμήμα ΤΕΤΡΟ</t>
  </si>
  <si>
    <t>Γεωργική Μηχανολογία</t>
  </si>
  <si>
    <t>Γεωργική Οικονομία και Πολιτική</t>
  </si>
  <si>
    <t>Θρέψη Φυτών - Λιπασματολογία</t>
  </si>
  <si>
    <t>Γενική Δενδροκομία</t>
  </si>
  <si>
    <t>Τεχνοοικονομική Ανάλυση και Γεωργική Λογιστική</t>
  </si>
  <si>
    <t>Λαχανοκομία Ι (Λαχανικά υπαίθρου)</t>
  </si>
  <si>
    <t>Λαχανοκομία ΙΙ (Λαχανικά υπό κάλυψη)</t>
  </si>
  <si>
    <t>Καλλωπιστικά Φυτά - Αρχιτεκτονική Τοπίου</t>
  </si>
  <si>
    <t>Φυτοπαθολογία Ανθοκηπευτικών</t>
  </si>
  <si>
    <t>Ζωικοί Εχθοί Ανθοκηπευτικών</t>
  </si>
  <si>
    <t>Σολανώδη - Ψυχανθή</t>
  </si>
  <si>
    <t>Σιτηρά</t>
  </si>
  <si>
    <t>Εξοπλισμοί, Λειτουργία, Αυτοματισμοί Θερμοκηπίων (Ε.Λ.Α.Θ.)</t>
  </si>
  <si>
    <t>Υδροπονία - Καλλιέργειες Εκτός Εδάφους</t>
  </si>
  <si>
    <t>Ειδική Φυτοπαθολογία Οπωροκηπευτικών και Φυτών Μεγάλης Καλλιέργειας</t>
  </si>
  <si>
    <t>Ειδική Εντομολογία Οπωροκηπευτικών και Φυτών Μεγάλης Καλλιέργειας</t>
  </si>
  <si>
    <t>Παραγωγή φυτικού πολλαπλασιαστικού υλικού</t>
  </si>
  <si>
    <t>Φυσιολογία και Τεχνολογία Παραγωγής Σπόρων Σποράς</t>
  </si>
  <si>
    <t>Γενική Γεωργία</t>
  </si>
  <si>
    <t>Μάρκετινγκ Γεωργικών Προϊόντων και Τροφίμων</t>
  </si>
  <si>
    <t>Διοίκηση Γεωργικών Επιχειρήσεων</t>
  </si>
  <si>
    <t>1η Ομάδα (ΜΕΥ):</t>
  </si>
  <si>
    <t>3η Ομάδα (ΜΕY):</t>
  </si>
  <si>
    <t>Παραγωγική Ανθοκομία</t>
  </si>
  <si>
    <t>Εναλλακτικές Καλλιέργειες - Εκτροφές</t>
  </si>
  <si>
    <t>Βιομηχανικά και ενεργειακά φυτά</t>
  </si>
  <si>
    <t>Φαρμακευτικά, Αρωματικά και Ελαιούχα Φυτά</t>
  </si>
  <si>
    <t>Ανανεώσιμες Πηγές Ενέργειας (Α.Π.Ε.)</t>
  </si>
  <si>
    <t xml:space="preserve">Επιλογής Υποχρεωτικό (Ομάδα 2) </t>
  </si>
  <si>
    <t xml:space="preserve">Επιλογής Υποχρεωτικό (Ομάδα 3) </t>
  </si>
  <si>
    <t xml:space="preserve">Επιλογής Υποχρεωτικό (Ομάδα Δ.Ο.Ν.Α.) </t>
  </si>
  <si>
    <t>Ομάδα Δ.Ο.Ν.Α.:</t>
  </si>
  <si>
    <t xml:space="preserve">Παραγωγική Ανθοκομία </t>
  </si>
  <si>
    <t>Επιλογής Υποχρεωτικό (Ομάδα 1)</t>
  </si>
  <si>
    <t>Αγροτική Οικονομία και Κοινωνικές Οργανώσεις</t>
  </si>
  <si>
    <t xml:space="preserve">Οικοσυστήματα - Πρότυπα Αξιοποίησης </t>
  </si>
  <si>
    <t>ΟΜΑΔΑ</t>
  </si>
  <si>
    <t>ΓΝΩΣΤΙΚΟ</t>
  </si>
  <si>
    <t>ΤΥΠΟΣ</t>
  </si>
  <si>
    <t>ΕΞΑΜΗΝΟ</t>
  </si>
  <si>
    <t>ΘΕΩΡΙΑ</t>
  </si>
  <si>
    <t>ΑΣΚΗΣΕΙΣ
ΠΡΑΞΗΣ</t>
  </si>
  <si>
    <t>ΕΡΓΑΣΤΗΡΙΟ</t>
  </si>
  <si>
    <t>ΣΥΝΟΛΟ</t>
  </si>
  <si>
    <t>ΦΟΡΤΟΣ ΕΡΓΑΣΙΑΣ</t>
  </si>
  <si>
    <t>ΦΟΡΤΟΣ ΕΡΓΑΣΙΑΣ ΕΞΑΜΗΝΟ</t>
  </si>
  <si>
    <t>ΔΙΔΑΚΤΙΚΕΣ - ΠΙΣΤΩΤΙΚΕΣ
ΜΟΝΑΔΕΣ</t>
  </si>
  <si>
    <t>Πιστωτικές Μονάδες</t>
  </si>
  <si>
    <t>Ώρες ανά Εβδομάδα</t>
  </si>
  <si>
    <t>Φόρτος Εξαμήνου</t>
  </si>
  <si>
    <t>ΜΓΥ</t>
  </si>
  <si>
    <t>Υ</t>
  </si>
  <si>
    <t>Α</t>
  </si>
  <si>
    <t>ΜΕΥ</t>
  </si>
  <si>
    <t>ΜEΥ</t>
  </si>
  <si>
    <t>Β</t>
  </si>
  <si>
    <t>Γ</t>
  </si>
  <si>
    <t>ΜΕ</t>
  </si>
  <si>
    <t>Δ</t>
  </si>
  <si>
    <t>ΔΟΝΑ</t>
  </si>
  <si>
    <t>Ε</t>
  </si>
  <si>
    <t>ΕΥ</t>
  </si>
  <si>
    <t>ΣΤ</t>
  </si>
  <si>
    <t>Ζ</t>
  </si>
  <si>
    <t>Η</t>
  </si>
  <si>
    <t>ΔΙΑΦΟΡΑ</t>
  </si>
  <si>
    <t>ΥΨΗΛΟ ΠΡΟΦΙΛ</t>
  </si>
  <si>
    <t>ΥΠΟΜΝΗΜΑ:</t>
  </si>
  <si>
    <t>ΜΓΥ = Μάθημα Γενικής Υποδομής</t>
  </si>
  <si>
    <t>ΜΕΥ = Μάθημα Ειδικής Υποδομής</t>
  </si>
  <si>
    <t>ΜΕ    = Μάθημα Ειδικότητας</t>
  </si>
  <si>
    <t>ΕΥ = Επιλογής Υποχρεωτικό</t>
  </si>
  <si>
    <t>ΔΟΝΑ = Διοίκησης, Οικονομίας, Νομοθεσίας, Ανθρωπιστικών Σπουδών</t>
  </si>
  <si>
    <t>Θ  = Θεωρία</t>
  </si>
  <si>
    <t>Ε  = Εργαστήριο</t>
  </si>
  <si>
    <t>ΑΠ = Ασκήσεις Πράξης</t>
  </si>
  <si>
    <t>1ο ΕΞΑΜΗΝΟ</t>
  </si>
  <si>
    <t>2ο ΕΞΑΜΗΝΟ</t>
  </si>
  <si>
    <t>3ο ΕΞΑΜΗΝΟ</t>
  </si>
  <si>
    <t>4ο ΕΞΑΜΗΝΟ</t>
  </si>
  <si>
    <t>5ο ΕΞΑΜΗΝΟ Κατ. ΘΕΚΑ</t>
  </si>
  <si>
    <t>5ο ΕΞΑΜΗΝΟ Κατ. ΦΠ</t>
  </si>
  <si>
    <t>6ο ΕΞΑΜΗΝΟ Κατ. ΘΕΚΑ</t>
  </si>
  <si>
    <t>6ο ΕΞΑΜΗΝΟ Κατ. ΦΠ</t>
  </si>
  <si>
    <t>7ο ΕΞΑΜΗΝΟ Κατ ΘΕΚΑ</t>
  </si>
  <si>
    <t>7ο ΕΞΑΜΗΝΟ Κατ ΦΠ</t>
  </si>
  <si>
    <t>Στατιστικά κατ. ΘΕΚΑ</t>
  </si>
  <si>
    <t>Στατιστικά κατ. ΦΠ</t>
  </si>
  <si>
    <t>Γεωργικές Βιομηχανίες</t>
  </si>
  <si>
    <t>Οργανική Γεωργία</t>
  </si>
  <si>
    <t>Αγροοικολογία</t>
  </si>
  <si>
    <t>Αγρομετεωρολογία</t>
  </si>
  <si>
    <t>Διαχείριση Υδατικών Πόρων-Αρδεύσεις-Στραγγίσεις</t>
  </si>
  <si>
    <t>Άρδευση κυριοτέρων καλλιεργειών - πρασίνου</t>
  </si>
  <si>
    <t>Εισαγωγή στη Γεωπονική Επιστήμη και Μεθοδολογία</t>
  </si>
  <si>
    <t>Μαθηματικά για Επιστήμες Ζωής Ι</t>
  </si>
  <si>
    <t>Μαθηματικά για Επιστήμες Ζωής ΙΙ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</si>
</sst>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u val="single"/>
      <sz val="9"/>
      <name val="Times New Roman"/>
      <family val="1"/>
    </font>
    <font>
      <b/>
      <sz val="8"/>
      <name val="Arial Greek"/>
      <family val="2"/>
    </font>
    <font>
      <sz val="8"/>
      <name val="Arial Greek"/>
      <family val="2"/>
    </font>
    <font>
      <sz val="8"/>
      <name val="Times New Roman"/>
      <family val="1"/>
    </font>
    <font>
      <sz val="9"/>
      <name val="Arial Greek"/>
      <family val="2"/>
    </font>
    <font>
      <b/>
      <sz val="9"/>
      <name val="Arial Greek"/>
      <family val="2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19" borderId="1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6" fillId="38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2" fillId="33" borderId="10" xfId="0" applyFont="1" applyFill="1" applyBorder="1" applyAlignment="1">
      <alignment vertical="center"/>
    </xf>
    <xf numFmtId="0" fontId="7" fillId="37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vertical="center"/>
    </xf>
    <xf numFmtId="0" fontId="11" fillId="37" borderId="10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8" fillId="39" borderId="10" xfId="0" applyFont="1" applyFill="1" applyBorder="1" applyAlignment="1">
      <alignment vertical="top" wrapText="1"/>
    </xf>
    <xf numFmtId="0" fontId="7" fillId="40" borderId="10" xfId="0" applyFont="1" applyFill="1" applyBorder="1" applyAlignment="1">
      <alignment horizontal="center" vertical="center"/>
    </xf>
    <xf numFmtId="0" fontId="8" fillId="40" borderId="10" xfId="0" applyFont="1" applyFill="1" applyBorder="1" applyAlignment="1">
      <alignment vertical="center" wrapText="1"/>
    </xf>
    <xf numFmtId="0" fontId="7" fillId="40" borderId="10" xfId="0" applyFont="1" applyFill="1" applyBorder="1" applyAlignment="1">
      <alignment vertical="center" wrapText="1"/>
    </xf>
    <xf numFmtId="0" fontId="7" fillId="40" borderId="10" xfId="0" applyFont="1" applyFill="1" applyBorder="1" applyAlignment="1">
      <alignment horizontal="center" vertical="center" wrapText="1"/>
    </xf>
    <xf numFmtId="0" fontId="9" fillId="40" borderId="10" xfId="0" applyFont="1" applyFill="1" applyBorder="1" applyAlignment="1">
      <alignment horizontal="center" vertical="center" wrapText="1"/>
    </xf>
    <xf numFmtId="0" fontId="10" fillId="40" borderId="10" xfId="0" applyFont="1" applyFill="1" applyBorder="1" applyAlignment="1">
      <alignment horizontal="center" vertical="center" wrapText="1"/>
    </xf>
    <xf numFmtId="0" fontId="11" fillId="40" borderId="10" xfId="0" applyFont="1" applyFill="1" applyBorder="1" applyAlignment="1">
      <alignment horizontal="center" vertical="center" wrapText="1"/>
    </xf>
    <xf numFmtId="0" fontId="11" fillId="40" borderId="10" xfId="0" applyFont="1" applyFill="1" applyBorder="1" applyAlignment="1">
      <alignment horizontal="center" vertical="center"/>
    </xf>
    <xf numFmtId="0" fontId="12" fillId="40" borderId="1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7" fillId="38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vertical="center" wrapText="1"/>
    </xf>
    <xf numFmtId="0" fontId="7" fillId="38" borderId="10" xfId="0" applyFont="1" applyFill="1" applyBorder="1" applyAlignment="1">
      <alignment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center" vertical="center" wrapText="1"/>
    </xf>
    <xf numFmtId="0" fontId="12" fillId="38" borderId="10" xfId="0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/>
    </xf>
    <xf numFmtId="0" fontId="0" fillId="38" borderId="10" xfId="0" applyFill="1" applyBorder="1" applyAlignment="1">
      <alignment horizontal="center"/>
    </xf>
    <xf numFmtId="0" fontId="13" fillId="38" borderId="10" xfId="0" applyFont="1" applyFill="1" applyBorder="1" applyAlignment="1">
      <alignment/>
    </xf>
    <xf numFmtId="0" fontId="13" fillId="38" borderId="10" xfId="0" applyFont="1" applyFill="1" applyBorder="1" applyAlignment="1">
      <alignment vertical="center"/>
    </xf>
    <xf numFmtId="0" fontId="11" fillId="38" borderId="10" xfId="0" applyFont="1" applyFill="1" applyBorder="1" applyAlignment="1">
      <alignment vertical="center"/>
    </xf>
    <xf numFmtId="0" fontId="11" fillId="38" borderId="10" xfId="0" applyFont="1" applyFill="1" applyBorder="1" applyAlignment="1">
      <alignment horizontal="center" vertical="center"/>
    </xf>
    <xf numFmtId="2" fontId="12" fillId="38" borderId="10" xfId="0" applyNumberFormat="1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vertical="top"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6" fillId="41" borderId="10" xfId="0" applyFont="1" applyFill="1" applyBorder="1" applyAlignment="1">
      <alignment horizontal="center" vertical="center" textRotation="90" wrapText="1"/>
    </xf>
    <xf numFmtId="0" fontId="3" fillId="20" borderId="10" xfId="0" applyFont="1" applyFill="1" applyBorder="1" applyAlignment="1">
      <alignment vertical="center" wrapText="1"/>
    </xf>
    <xf numFmtId="0" fontId="3" fillId="42" borderId="10" xfId="0" applyFont="1" applyFill="1" applyBorder="1" applyAlignment="1">
      <alignment vertical="center" wrapText="1"/>
    </xf>
    <xf numFmtId="0" fontId="7" fillId="41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vertical="center" wrapText="1"/>
    </xf>
    <xf numFmtId="0" fontId="7" fillId="41" borderId="10" xfId="0" applyFont="1" applyFill="1" applyBorder="1" applyAlignment="1">
      <alignment horizontal="center" vertical="center" wrapText="1"/>
    </xf>
    <xf numFmtId="0" fontId="9" fillId="41" borderId="10" xfId="0" applyFont="1" applyFill="1" applyBorder="1" applyAlignment="1">
      <alignment horizontal="center" vertical="center" wrapText="1"/>
    </xf>
    <xf numFmtId="0" fontId="7" fillId="43" borderId="10" xfId="0" applyFont="1" applyFill="1" applyBorder="1" applyAlignment="1">
      <alignment horizontal="center" vertical="center"/>
    </xf>
    <xf numFmtId="0" fontId="10" fillId="43" borderId="10" xfId="0" applyFont="1" applyFill="1" applyBorder="1" applyAlignment="1">
      <alignment vertical="center" wrapText="1"/>
    </xf>
    <xf numFmtId="0" fontId="7" fillId="43" borderId="10" xfId="0" applyFont="1" applyFill="1" applyBorder="1" applyAlignment="1">
      <alignment vertical="center" wrapText="1"/>
    </xf>
    <xf numFmtId="0" fontId="7" fillId="43" borderId="10" xfId="0" applyFont="1" applyFill="1" applyBorder="1" applyAlignment="1">
      <alignment horizontal="center" vertical="center" wrapText="1"/>
    </xf>
    <xf numFmtId="0" fontId="9" fillId="43" borderId="10" xfId="0" applyFont="1" applyFill="1" applyBorder="1" applyAlignment="1">
      <alignment horizontal="center" vertical="center" wrapText="1"/>
    </xf>
    <xf numFmtId="0" fontId="11" fillId="43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vertical="center" wrapText="1"/>
    </xf>
    <xf numFmtId="0" fontId="10" fillId="41" borderId="10" xfId="0" applyFont="1" applyFill="1" applyBorder="1" applyAlignment="1">
      <alignment horizontal="center" vertical="center" wrapText="1"/>
    </xf>
    <xf numFmtId="0" fontId="11" fillId="41" borderId="10" xfId="0" applyFont="1" applyFill="1" applyBorder="1" applyAlignment="1">
      <alignment horizontal="center" vertical="center" wrapText="1"/>
    </xf>
    <xf numFmtId="0" fontId="11" fillId="41" borderId="10" xfId="0" applyFont="1" applyFill="1" applyBorder="1" applyAlignment="1">
      <alignment horizontal="center" vertical="center"/>
    </xf>
    <xf numFmtId="0" fontId="11" fillId="41" borderId="1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6" fillId="38" borderId="10" xfId="0" applyFont="1" applyFill="1" applyBorder="1" applyAlignment="1">
      <alignment horizontal="center" vertical="center" textRotation="90"/>
    </xf>
    <xf numFmtId="0" fontId="6" fillId="41" borderId="10" xfId="0" applyFont="1" applyFill="1" applyBorder="1" applyAlignment="1">
      <alignment horizontal="center" vertical="center" textRotation="90"/>
    </xf>
    <xf numFmtId="0" fontId="6" fillId="41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vertical="center"/>
    </xf>
    <xf numFmtId="0" fontId="13" fillId="37" borderId="10" xfId="0" applyFont="1" applyFill="1" applyBorder="1" applyAlignment="1">
      <alignment vertical="center" wrapText="1"/>
    </xf>
    <xf numFmtId="2" fontId="14" fillId="38" borderId="10" xfId="0" applyNumberFormat="1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textRotation="90" wrapText="1"/>
    </xf>
    <xf numFmtId="0" fontId="3" fillId="44" borderId="11" xfId="0" applyFont="1" applyFill="1" applyBorder="1" applyAlignment="1">
      <alignment horizontal="center" vertical="center" wrapText="1"/>
    </xf>
    <xf numFmtId="0" fontId="3" fillId="44" borderId="12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2" fillId="44" borderId="11" xfId="0" applyFont="1" applyFill="1" applyBorder="1" applyAlignment="1">
      <alignment horizontal="center" vertical="center" wrapText="1"/>
    </xf>
    <xf numFmtId="0" fontId="2" fillId="44" borderId="12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6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3.00390625" style="0" bestFit="1" customWidth="1"/>
    <col min="2" max="2" width="43.57421875" style="0" customWidth="1"/>
    <col min="3" max="3" width="9.7109375" style="0" bestFit="1" customWidth="1"/>
    <col min="4" max="4" width="5.421875" style="0" bestFit="1" customWidth="1"/>
    <col min="5" max="5" width="3.00390625" style="0" bestFit="1" customWidth="1"/>
    <col min="6" max="6" width="4.57421875" style="0" customWidth="1"/>
    <col min="7" max="7" width="8.140625" style="77" customWidth="1"/>
    <col min="8" max="8" width="5.140625" style="77" bestFit="1" customWidth="1"/>
    <col min="9" max="9" width="5.421875" style="77" bestFit="1" customWidth="1"/>
    <col min="10" max="10" width="8.7109375" style="77" bestFit="1" customWidth="1"/>
    <col min="11" max="11" width="5.140625" style="77" bestFit="1" customWidth="1"/>
    <col min="12" max="12" width="7.28125" style="77" bestFit="1" customWidth="1"/>
    <col min="13" max="13" width="5.28125" style="67" bestFit="1" customWidth="1"/>
    <col min="14" max="14" width="4.57421875" style="77" bestFit="1" customWidth="1"/>
  </cols>
  <sheetData>
    <row r="1" spans="1:17" ht="58.5" customHeight="1">
      <c r="A1" s="103" t="s">
        <v>0</v>
      </c>
      <c r="B1" s="55" t="s">
        <v>1</v>
      </c>
      <c r="C1" s="55" t="s">
        <v>72</v>
      </c>
      <c r="D1" s="13" t="s">
        <v>73</v>
      </c>
      <c r="E1" s="13" t="s">
        <v>74</v>
      </c>
      <c r="F1" s="103" t="s">
        <v>75</v>
      </c>
      <c r="G1" s="13" t="s">
        <v>76</v>
      </c>
      <c r="H1" s="13" t="s">
        <v>77</v>
      </c>
      <c r="I1" s="13" t="s">
        <v>78</v>
      </c>
      <c r="J1" s="13" t="s">
        <v>79</v>
      </c>
      <c r="K1" s="13" t="s">
        <v>80</v>
      </c>
      <c r="L1" s="13" t="s">
        <v>81</v>
      </c>
      <c r="M1" s="112" t="s">
        <v>82</v>
      </c>
      <c r="N1" s="112"/>
      <c r="O1" s="13" t="s">
        <v>83</v>
      </c>
      <c r="P1" s="13" t="s">
        <v>84</v>
      </c>
      <c r="Q1" s="13" t="s">
        <v>85</v>
      </c>
    </row>
    <row r="2" spans="1:17" s="1" customFormat="1" ht="15" customHeight="1">
      <c r="A2" s="104"/>
      <c r="B2" s="105" t="s">
        <v>112</v>
      </c>
      <c r="C2" s="105"/>
      <c r="D2" s="78"/>
      <c r="E2" s="78"/>
      <c r="F2" s="104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51" customFormat="1" ht="12">
      <c r="A3" s="14">
        <v>1</v>
      </c>
      <c r="B3" s="3" t="s">
        <v>130</v>
      </c>
      <c r="C3" s="3"/>
      <c r="D3" s="16" t="s">
        <v>86</v>
      </c>
      <c r="E3" s="17" t="s">
        <v>87</v>
      </c>
      <c r="F3" s="18" t="s">
        <v>88</v>
      </c>
      <c r="G3" s="9">
        <v>2</v>
      </c>
      <c r="H3" s="9">
        <v>2</v>
      </c>
      <c r="I3" s="3"/>
      <c r="J3" s="19">
        <f aca="true" t="shared" si="0" ref="J3:J76">SUM(G3:I3)</f>
        <v>4</v>
      </c>
      <c r="K3" s="18">
        <f aca="true" t="shared" si="1" ref="K3:K8">G3*3+H3*3+I3*1</f>
        <v>12</v>
      </c>
      <c r="L3" s="18">
        <f aca="true" t="shared" si="2" ref="L3:L8">K3*13</f>
        <v>156</v>
      </c>
      <c r="M3" s="20">
        <f>30*L3/Q9</f>
        <v>5.625</v>
      </c>
      <c r="N3" s="18">
        <v>6</v>
      </c>
      <c r="O3" s="21"/>
      <c r="P3" s="21"/>
      <c r="Q3" s="21"/>
    </row>
    <row r="4" spans="1:17" s="51" customFormat="1" ht="12">
      <c r="A4" s="14">
        <v>2</v>
      </c>
      <c r="B4" s="3" t="s">
        <v>2</v>
      </c>
      <c r="C4" s="3"/>
      <c r="D4" s="16" t="s">
        <v>86</v>
      </c>
      <c r="E4" s="17" t="s">
        <v>87</v>
      </c>
      <c r="F4" s="18" t="s">
        <v>88</v>
      </c>
      <c r="G4" s="9">
        <v>3</v>
      </c>
      <c r="H4" s="9"/>
      <c r="I4" s="9">
        <v>3</v>
      </c>
      <c r="J4" s="19">
        <f t="shared" si="0"/>
        <v>6</v>
      </c>
      <c r="K4" s="18">
        <f t="shared" si="1"/>
        <v>12</v>
      </c>
      <c r="L4" s="18">
        <f t="shared" si="2"/>
        <v>156</v>
      </c>
      <c r="M4" s="20">
        <f>30*L4/Q9</f>
        <v>5.625</v>
      </c>
      <c r="N4" s="20">
        <v>6</v>
      </c>
      <c r="O4" s="21"/>
      <c r="P4" s="21"/>
      <c r="Q4" s="21"/>
    </row>
    <row r="5" spans="1:17" s="51" customFormat="1" ht="12">
      <c r="A5" s="14">
        <v>3</v>
      </c>
      <c r="B5" s="3" t="s">
        <v>36</v>
      </c>
      <c r="C5" s="3"/>
      <c r="D5" s="16" t="s">
        <v>86</v>
      </c>
      <c r="E5" s="17" t="s">
        <v>87</v>
      </c>
      <c r="F5" s="18" t="s">
        <v>88</v>
      </c>
      <c r="G5" s="9">
        <v>2</v>
      </c>
      <c r="H5" s="9"/>
      <c r="I5" s="9">
        <v>2</v>
      </c>
      <c r="J5" s="19">
        <f t="shared" si="0"/>
        <v>4</v>
      </c>
      <c r="K5" s="18">
        <f t="shared" si="1"/>
        <v>8</v>
      </c>
      <c r="L5" s="18">
        <f t="shared" si="2"/>
        <v>104</v>
      </c>
      <c r="M5" s="20">
        <f>30*L5/Q9</f>
        <v>3.75</v>
      </c>
      <c r="N5" s="18">
        <v>4</v>
      </c>
      <c r="O5" s="21"/>
      <c r="P5" s="21"/>
      <c r="Q5" s="21"/>
    </row>
    <row r="6" spans="1:17" s="51" customFormat="1" ht="12">
      <c r="A6" s="14">
        <v>4</v>
      </c>
      <c r="B6" s="3" t="s">
        <v>127</v>
      </c>
      <c r="C6" s="3"/>
      <c r="D6" s="16" t="s">
        <v>86</v>
      </c>
      <c r="E6" s="17" t="s">
        <v>87</v>
      </c>
      <c r="F6" s="18" t="s">
        <v>88</v>
      </c>
      <c r="G6" s="9">
        <v>2</v>
      </c>
      <c r="H6" s="9">
        <v>2</v>
      </c>
      <c r="I6" s="9"/>
      <c r="J6" s="19">
        <f t="shared" si="0"/>
        <v>4</v>
      </c>
      <c r="K6" s="18">
        <f t="shared" si="1"/>
        <v>12</v>
      </c>
      <c r="L6" s="18">
        <f t="shared" si="2"/>
        <v>156</v>
      </c>
      <c r="M6" s="20">
        <f>30*L6/Q9</f>
        <v>5.625</v>
      </c>
      <c r="N6" s="18">
        <v>5</v>
      </c>
      <c r="O6" s="21"/>
      <c r="P6" s="21"/>
      <c r="Q6" s="21"/>
    </row>
    <row r="7" spans="1:17" s="51" customFormat="1" ht="12">
      <c r="A7" s="14">
        <v>5</v>
      </c>
      <c r="B7" s="3" t="s">
        <v>131</v>
      </c>
      <c r="C7" s="3"/>
      <c r="D7" s="16" t="s">
        <v>86</v>
      </c>
      <c r="E7" s="17" t="s">
        <v>87</v>
      </c>
      <c r="F7" s="18" t="s">
        <v>88</v>
      </c>
      <c r="G7" s="9">
        <v>2</v>
      </c>
      <c r="H7" s="9">
        <v>2</v>
      </c>
      <c r="I7" s="9"/>
      <c r="J7" s="19">
        <f>SUM(G7:I7)</f>
        <v>4</v>
      </c>
      <c r="K7" s="18">
        <f t="shared" si="1"/>
        <v>12</v>
      </c>
      <c r="L7" s="18">
        <f t="shared" si="2"/>
        <v>156</v>
      </c>
      <c r="M7" s="20">
        <f>30*L7/Q9</f>
        <v>5.625</v>
      </c>
      <c r="N7" s="18">
        <v>5</v>
      </c>
      <c r="O7" s="21"/>
      <c r="P7" s="21"/>
      <c r="Q7" s="21"/>
    </row>
    <row r="8" spans="1:17" s="51" customFormat="1" ht="12">
      <c r="A8" s="14">
        <v>6</v>
      </c>
      <c r="B8" s="3" t="s">
        <v>3</v>
      </c>
      <c r="C8" s="3"/>
      <c r="D8" s="16" t="s">
        <v>86</v>
      </c>
      <c r="E8" s="17" t="s">
        <v>87</v>
      </c>
      <c r="F8" s="18" t="s">
        <v>88</v>
      </c>
      <c r="G8" s="9">
        <v>2</v>
      </c>
      <c r="H8" s="9"/>
      <c r="I8" s="9">
        <v>2</v>
      </c>
      <c r="J8" s="19">
        <f>SUM(G8:I8)</f>
        <v>4</v>
      </c>
      <c r="K8" s="18">
        <f t="shared" si="1"/>
        <v>8</v>
      </c>
      <c r="L8" s="18">
        <f t="shared" si="2"/>
        <v>104</v>
      </c>
      <c r="M8" s="20">
        <f>30*L8/Q9</f>
        <v>3.75</v>
      </c>
      <c r="N8" s="18">
        <v>4</v>
      </c>
      <c r="O8" s="21"/>
      <c r="P8" s="21"/>
      <c r="Q8" s="21"/>
    </row>
    <row r="9" spans="1:17" s="51" customFormat="1" ht="12">
      <c r="A9" s="32"/>
      <c r="B9" s="41"/>
      <c r="C9" s="15"/>
      <c r="D9" s="16"/>
      <c r="E9" s="17"/>
      <c r="F9" s="18"/>
      <c r="G9" s="18"/>
      <c r="H9" s="18"/>
      <c r="I9" s="18"/>
      <c r="J9" s="19"/>
      <c r="K9" s="18"/>
      <c r="L9" s="18"/>
      <c r="M9" s="20"/>
      <c r="N9" s="18"/>
      <c r="O9" s="22">
        <f>SUM(N3:N8)</f>
        <v>30</v>
      </c>
      <c r="P9" s="22">
        <f>SUM(J3:J8)</f>
        <v>26</v>
      </c>
      <c r="Q9" s="22">
        <f>SUM(L3:L8)</f>
        <v>832</v>
      </c>
    </row>
    <row r="10" spans="1:17" s="1" customFormat="1" ht="15" customHeight="1">
      <c r="A10" s="104"/>
      <c r="B10" s="105" t="s">
        <v>113</v>
      </c>
      <c r="C10" s="105"/>
      <c r="D10" s="78"/>
      <c r="E10" s="78"/>
      <c r="F10" s="104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</row>
    <row r="11" spans="1:17" s="51" customFormat="1" ht="12">
      <c r="A11" s="23">
        <v>7</v>
      </c>
      <c r="B11" s="11" t="s">
        <v>4</v>
      </c>
      <c r="C11" s="11"/>
      <c r="D11" s="25" t="s">
        <v>90</v>
      </c>
      <c r="E11" s="26" t="s">
        <v>87</v>
      </c>
      <c r="F11" s="27" t="s">
        <v>91</v>
      </c>
      <c r="G11" s="10">
        <v>3</v>
      </c>
      <c r="H11" s="27"/>
      <c r="I11" s="10">
        <v>3</v>
      </c>
      <c r="J11" s="28">
        <f t="shared" si="0"/>
        <v>6</v>
      </c>
      <c r="K11" s="27">
        <f aca="true" t="shared" si="3" ref="K11:K16">G11*3+H11*3+I11*1</f>
        <v>12</v>
      </c>
      <c r="L11" s="27">
        <f aca="true" t="shared" si="4" ref="L11:L16">K11*13</f>
        <v>156</v>
      </c>
      <c r="M11" s="29">
        <f>30*L11/Q17</f>
        <v>6</v>
      </c>
      <c r="N11" s="27">
        <v>6</v>
      </c>
      <c r="O11" s="21"/>
      <c r="P11" s="21"/>
      <c r="Q11" s="21"/>
    </row>
    <row r="12" spans="1:17" s="51" customFormat="1" ht="12">
      <c r="A12" s="23">
        <v>8</v>
      </c>
      <c r="B12" s="11" t="s">
        <v>5</v>
      </c>
      <c r="C12" s="11"/>
      <c r="D12" s="25" t="s">
        <v>90</v>
      </c>
      <c r="E12" s="26" t="s">
        <v>87</v>
      </c>
      <c r="F12" s="27" t="s">
        <v>91</v>
      </c>
      <c r="G12" s="10">
        <v>2</v>
      </c>
      <c r="H12" s="27"/>
      <c r="I12" s="10">
        <v>2</v>
      </c>
      <c r="J12" s="28">
        <f t="shared" si="0"/>
        <v>4</v>
      </c>
      <c r="K12" s="27">
        <f t="shared" si="3"/>
        <v>8</v>
      </c>
      <c r="L12" s="27">
        <f t="shared" si="4"/>
        <v>104</v>
      </c>
      <c r="M12" s="29">
        <f>30*L12/Q17</f>
        <v>4</v>
      </c>
      <c r="N12" s="27">
        <v>4</v>
      </c>
      <c r="O12" s="21"/>
      <c r="P12" s="21"/>
      <c r="Q12" s="21"/>
    </row>
    <row r="13" spans="1:17" s="51" customFormat="1" ht="13.5" customHeight="1">
      <c r="A13" s="23">
        <v>9</v>
      </c>
      <c r="B13" s="11" t="s">
        <v>6</v>
      </c>
      <c r="C13" s="11"/>
      <c r="D13" s="25" t="s">
        <v>86</v>
      </c>
      <c r="E13" s="26" t="s">
        <v>87</v>
      </c>
      <c r="F13" s="27" t="s">
        <v>91</v>
      </c>
      <c r="G13" s="10">
        <v>2</v>
      </c>
      <c r="H13" s="27">
        <v>2</v>
      </c>
      <c r="I13" s="10"/>
      <c r="J13" s="28">
        <f t="shared" si="0"/>
        <v>4</v>
      </c>
      <c r="K13" s="27">
        <f t="shared" si="3"/>
        <v>12</v>
      </c>
      <c r="L13" s="27">
        <f t="shared" si="4"/>
        <v>156</v>
      </c>
      <c r="M13" s="29">
        <f>30*L13/Q17</f>
        <v>6</v>
      </c>
      <c r="N13" s="27">
        <v>6</v>
      </c>
      <c r="O13" s="21"/>
      <c r="P13" s="21"/>
      <c r="Q13" s="21"/>
    </row>
    <row r="14" spans="1:17" s="51" customFormat="1" ht="12">
      <c r="A14" s="23">
        <v>10</v>
      </c>
      <c r="B14" s="11" t="s">
        <v>7</v>
      </c>
      <c r="C14" s="11"/>
      <c r="D14" s="25" t="s">
        <v>86</v>
      </c>
      <c r="E14" s="26" t="s">
        <v>87</v>
      </c>
      <c r="F14" s="27" t="s">
        <v>91</v>
      </c>
      <c r="G14" s="10">
        <v>2</v>
      </c>
      <c r="H14" s="27"/>
      <c r="I14" s="10">
        <v>2</v>
      </c>
      <c r="J14" s="28">
        <f t="shared" si="0"/>
        <v>4</v>
      </c>
      <c r="K14" s="27">
        <f t="shared" si="3"/>
        <v>8</v>
      </c>
      <c r="L14" s="27">
        <f t="shared" si="4"/>
        <v>104</v>
      </c>
      <c r="M14" s="29">
        <f>30*L14/Q17</f>
        <v>4</v>
      </c>
      <c r="N14" s="27">
        <v>4</v>
      </c>
      <c r="O14" s="21"/>
      <c r="P14" s="21"/>
      <c r="Q14" s="21"/>
    </row>
    <row r="15" spans="1:17" s="51" customFormat="1" ht="12">
      <c r="A15" s="23">
        <v>11</v>
      </c>
      <c r="B15" s="11" t="s">
        <v>37</v>
      </c>
      <c r="C15" s="11"/>
      <c r="D15" s="25" t="s">
        <v>95</v>
      </c>
      <c r="E15" s="26" t="s">
        <v>87</v>
      </c>
      <c r="F15" s="27" t="s">
        <v>91</v>
      </c>
      <c r="G15" s="10">
        <v>2</v>
      </c>
      <c r="H15" s="27">
        <v>2</v>
      </c>
      <c r="I15" s="10"/>
      <c r="J15" s="28">
        <f t="shared" si="0"/>
        <v>4</v>
      </c>
      <c r="K15" s="27">
        <f t="shared" si="3"/>
        <v>12</v>
      </c>
      <c r="L15" s="27">
        <f t="shared" si="4"/>
        <v>156</v>
      </c>
      <c r="M15" s="29">
        <f>30*L15/Q17</f>
        <v>6</v>
      </c>
      <c r="N15" s="27">
        <v>6</v>
      </c>
      <c r="O15" s="21"/>
      <c r="P15" s="21"/>
      <c r="Q15" s="21"/>
    </row>
    <row r="16" spans="1:17" s="51" customFormat="1" ht="12">
      <c r="A16" s="23">
        <v>12</v>
      </c>
      <c r="B16" s="11" t="s">
        <v>8</v>
      </c>
      <c r="C16" s="11"/>
      <c r="D16" s="25" t="s">
        <v>89</v>
      </c>
      <c r="E16" s="26" t="s">
        <v>87</v>
      </c>
      <c r="F16" s="27" t="s">
        <v>91</v>
      </c>
      <c r="G16" s="10">
        <v>2</v>
      </c>
      <c r="H16" s="27"/>
      <c r="I16" s="10">
        <v>2</v>
      </c>
      <c r="J16" s="28">
        <f>SUM(G16:I16)</f>
        <v>4</v>
      </c>
      <c r="K16" s="27">
        <f t="shared" si="3"/>
        <v>8</v>
      </c>
      <c r="L16" s="27">
        <f t="shared" si="4"/>
        <v>104</v>
      </c>
      <c r="M16" s="29">
        <f>30*L16/Q17</f>
        <v>4</v>
      </c>
      <c r="N16" s="27">
        <v>4</v>
      </c>
      <c r="O16" s="21"/>
      <c r="P16" s="21"/>
      <c r="Q16" s="21"/>
    </row>
    <row r="17" spans="1:17" s="51" customFormat="1" ht="12">
      <c r="A17" s="32"/>
      <c r="B17" s="41"/>
      <c r="C17" s="24"/>
      <c r="D17" s="25"/>
      <c r="E17" s="26"/>
      <c r="F17" s="27"/>
      <c r="G17" s="27"/>
      <c r="H17" s="27"/>
      <c r="I17" s="27"/>
      <c r="J17" s="28"/>
      <c r="K17" s="27"/>
      <c r="L17" s="27"/>
      <c r="M17" s="29"/>
      <c r="N17" s="27"/>
      <c r="O17" s="30">
        <f>SUM(N11:N16)</f>
        <v>30</v>
      </c>
      <c r="P17" s="30">
        <f>SUM(J11:J16)</f>
        <v>26</v>
      </c>
      <c r="Q17" s="30">
        <f>SUM(L11:L16)</f>
        <v>780</v>
      </c>
    </row>
    <row r="18" spans="1:17" s="1" customFormat="1" ht="15" customHeight="1">
      <c r="A18" s="104"/>
      <c r="B18" s="105" t="s">
        <v>114</v>
      </c>
      <c r="C18" s="105"/>
      <c r="D18" s="78"/>
      <c r="E18" s="78"/>
      <c r="F18" s="104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1:17" ht="15">
      <c r="A19" s="14">
        <v>13</v>
      </c>
      <c r="B19" s="3" t="s">
        <v>38</v>
      </c>
      <c r="C19" s="3"/>
      <c r="D19" s="16" t="s">
        <v>89</v>
      </c>
      <c r="E19" s="17" t="s">
        <v>87</v>
      </c>
      <c r="F19" s="18" t="s">
        <v>92</v>
      </c>
      <c r="G19" s="9">
        <v>3</v>
      </c>
      <c r="H19" s="9"/>
      <c r="I19" s="9">
        <v>2</v>
      </c>
      <c r="J19" s="19">
        <f t="shared" si="0"/>
        <v>5</v>
      </c>
      <c r="K19" s="18">
        <f aca="true" t="shared" si="5" ref="K19:K24">G19*3+H19*3+I19*1</f>
        <v>11</v>
      </c>
      <c r="L19" s="18">
        <f aca="true" t="shared" si="6" ref="L19:L24">K19*13</f>
        <v>143</v>
      </c>
      <c r="M19" s="20">
        <f>30*L19/Q25</f>
        <v>6.111111111111111</v>
      </c>
      <c r="N19" s="18">
        <v>6</v>
      </c>
      <c r="O19" s="21"/>
      <c r="P19" s="21"/>
      <c r="Q19" s="21"/>
    </row>
    <row r="20" spans="1:17" ht="15">
      <c r="A20" s="14">
        <v>14</v>
      </c>
      <c r="B20" s="79" t="s">
        <v>12</v>
      </c>
      <c r="C20" s="79"/>
      <c r="D20" s="16" t="s">
        <v>89</v>
      </c>
      <c r="E20" s="17" t="s">
        <v>87</v>
      </c>
      <c r="F20" s="18" t="s">
        <v>92</v>
      </c>
      <c r="G20" s="9">
        <v>3</v>
      </c>
      <c r="H20" s="9"/>
      <c r="I20" s="9">
        <v>2</v>
      </c>
      <c r="J20" s="19">
        <f t="shared" si="0"/>
        <v>5</v>
      </c>
      <c r="K20" s="18">
        <f t="shared" si="5"/>
        <v>11</v>
      </c>
      <c r="L20" s="18">
        <f t="shared" si="6"/>
        <v>143</v>
      </c>
      <c r="M20" s="20">
        <f>30*L20/Q25</f>
        <v>6.111111111111111</v>
      </c>
      <c r="N20" s="18">
        <v>6</v>
      </c>
      <c r="O20" s="21"/>
      <c r="P20" s="21"/>
      <c r="Q20" s="21"/>
    </row>
    <row r="21" spans="1:17" ht="15">
      <c r="A21" s="14">
        <v>15</v>
      </c>
      <c r="B21" s="3" t="s">
        <v>13</v>
      </c>
      <c r="C21" s="3"/>
      <c r="D21" s="16" t="s">
        <v>89</v>
      </c>
      <c r="E21" s="17" t="s">
        <v>87</v>
      </c>
      <c r="F21" s="18" t="s">
        <v>92</v>
      </c>
      <c r="G21" s="9">
        <v>2</v>
      </c>
      <c r="H21" s="9"/>
      <c r="I21" s="9">
        <v>2</v>
      </c>
      <c r="J21" s="19">
        <f t="shared" si="0"/>
        <v>4</v>
      </c>
      <c r="K21" s="18">
        <f t="shared" si="5"/>
        <v>8</v>
      </c>
      <c r="L21" s="18">
        <f t="shared" si="6"/>
        <v>104</v>
      </c>
      <c r="M21" s="20">
        <f>30*L21/Q25</f>
        <v>4.444444444444445</v>
      </c>
      <c r="N21" s="18">
        <v>4.5</v>
      </c>
      <c r="O21" s="21"/>
      <c r="P21" s="21"/>
      <c r="Q21" s="21"/>
    </row>
    <row r="22" spans="1:17" ht="15">
      <c r="A22" s="14">
        <v>16</v>
      </c>
      <c r="B22" s="3" t="s">
        <v>54</v>
      </c>
      <c r="C22" s="3"/>
      <c r="D22" s="16" t="s">
        <v>89</v>
      </c>
      <c r="E22" s="17" t="s">
        <v>87</v>
      </c>
      <c r="F22" s="18" t="s">
        <v>92</v>
      </c>
      <c r="G22" s="9">
        <v>2</v>
      </c>
      <c r="H22" s="9"/>
      <c r="I22" s="9">
        <v>2</v>
      </c>
      <c r="J22" s="19">
        <f t="shared" si="0"/>
        <v>4</v>
      </c>
      <c r="K22" s="18">
        <f t="shared" si="5"/>
        <v>8</v>
      </c>
      <c r="L22" s="18">
        <f t="shared" si="6"/>
        <v>104</v>
      </c>
      <c r="M22" s="20">
        <f>30*L22/Q25</f>
        <v>4.444444444444445</v>
      </c>
      <c r="N22" s="18">
        <v>4.5</v>
      </c>
      <c r="O22" s="21"/>
      <c r="P22" s="21"/>
      <c r="Q22" s="21"/>
    </row>
    <row r="23" spans="1:17" ht="15">
      <c r="A23" s="14">
        <v>17</v>
      </c>
      <c r="B23" s="3" t="s">
        <v>39</v>
      </c>
      <c r="C23" s="3"/>
      <c r="D23" s="16" t="s">
        <v>89</v>
      </c>
      <c r="E23" s="17" t="s">
        <v>87</v>
      </c>
      <c r="F23" s="18" t="s">
        <v>92</v>
      </c>
      <c r="G23" s="9">
        <v>2</v>
      </c>
      <c r="H23" s="9"/>
      <c r="I23" s="9">
        <v>2</v>
      </c>
      <c r="J23" s="19">
        <f t="shared" si="0"/>
        <v>4</v>
      </c>
      <c r="K23" s="18">
        <f t="shared" si="5"/>
        <v>8</v>
      </c>
      <c r="L23" s="18">
        <f t="shared" si="6"/>
        <v>104</v>
      </c>
      <c r="M23" s="20">
        <f>30*L23/Q25</f>
        <v>4.444444444444445</v>
      </c>
      <c r="N23" s="18">
        <v>4.5</v>
      </c>
      <c r="O23" s="21"/>
      <c r="P23" s="21"/>
      <c r="Q23" s="21"/>
    </row>
    <row r="24" spans="1:17" ht="15">
      <c r="A24" s="14">
        <v>18</v>
      </c>
      <c r="B24" s="3" t="s">
        <v>9</v>
      </c>
      <c r="C24" s="3"/>
      <c r="D24" s="16" t="s">
        <v>89</v>
      </c>
      <c r="E24" s="17" t="s">
        <v>87</v>
      </c>
      <c r="F24" s="18" t="s">
        <v>92</v>
      </c>
      <c r="G24" s="9">
        <v>2</v>
      </c>
      <c r="H24" s="9"/>
      <c r="I24" s="9">
        <v>2</v>
      </c>
      <c r="J24" s="19">
        <f t="shared" si="0"/>
        <v>4</v>
      </c>
      <c r="K24" s="18">
        <f t="shared" si="5"/>
        <v>8</v>
      </c>
      <c r="L24" s="18">
        <f t="shared" si="6"/>
        <v>104</v>
      </c>
      <c r="M24" s="20">
        <f>30*L24/Q25</f>
        <v>4.444444444444445</v>
      </c>
      <c r="N24" s="18">
        <v>4.5</v>
      </c>
      <c r="O24" s="21"/>
      <c r="P24" s="21"/>
      <c r="Q24" s="21"/>
    </row>
    <row r="25" spans="1:17" ht="15">
      <c r="A25" s="32"/>
      <c r="B25" s="41"/>
      <c r="C25" s="15"/>
      <c r="D25" s="16"/>
      <c r="E25" s="17"/>
      <c r="F25" s="18"/>
      <c r="G25" s="18"/>
      <c r="H25" s="18"/>
      <c r="I25" s="18"/>
      <c r="J25" s="19"/>
      <c r="K25" s="18"/>
      <c r="L25" s="18"/>
      <c r="M25" s="20"/>
      <c r="N25" s="18"/>
      <c r="O25" s="22">
        <f>SUM(N19:N24)</f>
        <v>30</v>
      </c>
      <c r="P25" s="22">
        <f>SUM(J19:J24)</f>
        <v>26</v>
      </c>
      <c r="Q25" s="22">
        <f>SUM(L19:L24)</f>
        <v>702</v>
      </c>
    </row>
    <row r="26" spans="1:17" s="1" customFormat="1" ht="15" customHeight="1">
      <c r="A26" s="104"/>
      <c r="B26" s="105" t="s">
        <v>115</v>
      </c>
      <c r="C26" s="105"/>
      <c r="D26" s="78"/>
      <c r="E26" s="78"/>
      <c r="F26" s="104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1:17" ht="15">
      <c r="A27" s="23">
        <v>19</v>
      </c>
      <c r="B27" s="11" t="s">
        <v>10</v>
      </c>
      <c r="C27" s="11"/>
      <c r="D27" s="25" t="s">
        <v>89</v>
      </c>
      <c r="E27" s="26" t="s">
        <v>87</v>
      </c>
      <c r="F27" s="27" t="s">
        <v>94</v>
      </c>
      <c r="G27" s="10">
        <v>3</v>
      </c>
      <c r="H27" s="10"/>
      <c r="I27" s="10">
        <v>2</v>
      </c>
      <c r="J27" s="28">
        <f t="shared" si="0"/>
        <v>5</v>
      </c>
      <c r="K27" s="27">
        <f aca="true" t="shared" si="7" ref="K27:K32">G27*3+H27*3+I27*1</f>
        <v>11</v>
      </c>
      <c r="L27" s="27">
        <f aca="true" t="shared" si="8" ref="L27:L32">K27*13</f>
        <v>143</v>
      </c>
      <c r="M27" s="29">
        <f>30*L27/Q33</f>
        <v>5.32258064516129</v>
      </c>
      <c r="N27" s="27">
        <v>5</v>
      </c>
      <c r="O27" s="21"/>
      <c r="P27" s="21"/>
      <c r="Q27" s="21"/>
    </row>
    <row r="28" spans="1:17" ht="15" customHeight="1">
      <c r="A28" s="23">
        <v>20</v>
      </c>
      <c r="B28" s="80" t="s">
        <v>41</v>
      </c>
      <c r="C28" s="80"/>
      <c r="D28" s="25" t="s">
        <v>89</v>
      </c>
      <c r="E28" s="26" t="s">
        <v>87</v>
      </c>
      <c r="F28" s="27" t="s">
        <v>94</v>
      </c>
      <c r="G28" s="10">
        <v>3</v>
      </c>
      <c r="H28" s="10"/>
      <c r="I28" s="10">
        <v>2</v>
      </c>
      <c r="J28" s="28">
        <f t="shared" si="0"/>
        <v>5</v>
      </c>
      <c r="K28" s="27">
        <f t="shared" si="7"/>
        <v>11</v>
      </c>
      <c r="L28" s="27">
        <f t="shared" si="8"/>
        <v>143</v>
      </c>
      <c r="M28" s="29">
        <f>30*L28/Q33</f>
        <v>5.32258064516129</v>
      </c>
      <c r="N28" s="27">
        <v>5</v>
      </c>
      <c r="O28" s="21"/>
      <c r="P28" s="21"/>
      <c r="Q28" s="21"/>
    </row>
    <row r="29" spans="1:17" ht="12" customHeight="1">
      <c r="A29" s="23">
        <v>21</v>
      </c>
      <c r="B29" s="11" t="s">
        <v>11</v>
      </c>
      <c r="C29" s="11"/>
      <c r="D29" s="25" t="s">
        <v>86</v>
      </c>
      <c r="E29" s="26" t="s">
        <v>87</v>
      </c>
      <c r="F29" s="27" t="s">
        <v>94</v>
      </c>
      <c r="G29" s="10">
        <v>2</v>
      </c>
      <c r="H29" s="10">
        <v>2</v>
      </c>
      <c r="I29" s="10"/>
      <c r="J29" s="28">
        <f t="shared" si="0"/>
        <v>4</v>
      </c>
      <c r="K29" s="27">
        <f t="shared" si="7"/>
        <v>12</v>
      </c>
      <c r="L29" s="27">
        <f t="shared" si="8"/>
        <v>156</v>
      </c>
      <c r="M29" s="29">
        <f>30*L29/Q33</f>
        <v>5.806451612903226</v>
      </c>
      <c r="N29" s="27">
        <v>6</v>
      </c>
      <c r="O29" s="21"/>
      <c r="P29" s="21"/>
      <c r="Q29" s="21"/>
    </row>
    <row r="30" spans="1:17" ht="15">
      <c r="A30" s="23">
        <v>22</v>
      </c>
      <c r="B30" s="11" t="s">
        <v>128</v>
      </c>
      <c r="C30" s="11"/>
      <c r="D30" s="25" t="s">
        <v>89</v>
      </c>
      <c r="E30" s="26" t="s">
        <v>87</v>
      </c>
      <c r="F30" s="27" t="s">
        <v>94</v>
      </c>
      <c r="G30" s="10">
        <v>2</v>
      </c>
      <c r="H30" s="10"/>
      <c r="I30" s="10">
        <v>2</v>
      </c>
      <c r="J30" s="28">
        <f t="shared" si="0"/>
        <v>4</v>
      </c>
      <c r="K30" s="27">
        <f t="shared" si="7"/>
        <v>8</v>
      </c>
      <c r="L30" s="27">
        <f t="shared" si="8"/>
        <v>104</v>
      </c>
      <c r="M30" s="29">
        <f>30*L30/Q33</f>
        <v>3.870967741935484</v>
      </c>
      <c r="N30" s="27">
        <v>4</v>
      </c>
      <c r="O30" s="21"/>
      <c r="P30" s="21"/>
      <c r="Q30" s="21"/>
    </row>
    <row r="31" spans="1:17" ht="15">
      <c r="A31" s="23">
        <v>23</v>
      </c>
      <c r="B31" s="11" t="s">
        <v>14</v>
      </c>
      <c r="C31" s="11"/>
      <c r="D31" s="25" t="s">
        <v>89</v>
      </c>
      <c r="E31" s="26" t="s">
        <v>87</v>
      </c>
      <c r="F31" s="27" t="s">
        <v>94</v>
      </c>
      <c r="G31" s="10">
        <v>2</v>
      </c>
      <c r="H31" s="10"/>
      <c r="I31" s="10">
        <v>2</v>
      </c>
      <c r="J31" s="28">
        <f t="shared" si="0"/>
        <v>4</v>
      </c>
      <c r="K31" s="27">
        <f t="shared" si="7"/>
        <v>8</v>
      </c>
      <c r="L31" s="27">
        <f t="shared" si="8"/>
        <v>104</v>
      </c>
      <c r="M31" s="29">
        <f>30*L31/Q33</f>
        <v>3.870967741935484</v>
      </c>
      <c r="N31" s="27">
        <v>4</v>
      </c>
      <c r="O31" s="21"/>
      <c r="P31" s="21"/>
      <c r="Q31" s="21"/>
    </row>
    <row r="32" spans="1:17" ht="15">
      <c r="A32" s="23">
        <v>24</v>
      </c>
      <c r="B32" s="80" t="s">
        <v>40</v>
      </c>
      <c r="C32" s="80"/>
      <c r="D32" s="25" t="s">
        <v>95</v>
      </c>
      <c r="E32" s="106" t="s">
        <v>87</v>
      </c>
      <c r="F32" s="31" t="s">
        <v>94</v>
      </c>
      <c r="G32" s="31">
        <v>2</v>
      </c>
      <c r="H32" s="31">
        <v>2</v>
      </c>
      <c r="I32" s="31"/>
      <c r="J32" s="28">
        <f t="shared" si="0"/>
        <v>4</v>
      </c>
      <c r="K32" s="27">
        <f t="shared" si="7"/>
        <v>12</v>
      </c>
      <c r="L32" s="27">
        <f t="shared" si="8"/>
        <v>156</v>
      </c>
      <c r="M32" s="29">
        <f>30*L32/Q33</f>
        <v>5.806451612903226</v>
      </c>
      <c r="N32" s="27">
        <v>6</v>
      </c>
      <c r="O32" s="21"/>
      <c r="P32" s="21"/>
      <c r="Q32" s="21"/>
    </row>
    <row r="33" spans="1:17" ht="15">
      <c r="A33" s="107"/>
      <c r="B33" s="41"/>
      <c r="C33" s="24"/>
      <c r="D33" s="25"/>
      <c r="E33" s="26"/>
      <c r="F33" s="27"/>
      <c r="G33" s="10"/>
      <c r="H33" s="10"/>
      <c r="I33" s="10"/>
      <c r="J33" s="28"/>
      <c r="K33" s="27"/>
      <c r="L33" s="27"/>
      <c r="M33" s="29"/>
      <c r="N33" s="27"/>
      <c r="O33" s="30">
        <f>SUM(N27:N32)</f>
        <v>30</v>
      </c>
      <c r="P33" s="30">
        <f>SUM(J27:J32)</f>
        <v>26</v>
      </c>
      <c r="Q33" s="30">
        <f>SUM(L27:L32)</f>
        <v>806</v>
      </c>
    </row>
    <row r="34" spans="1:17" ht="15">
      <c r="A34" s="104"/>
      <c r="B34" s="105" t="s">
        <v>116</v>
      </c>
      <c r="C34" s="105"/>
      <c r="D34" s="78"/>
      <c r="E34" s="78"/>
      <c r="F34" s="104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1:17" ht="15">
      <c r="A35" s="14">
        <v>25</v>
      </c>
      <c r="B35" s="3" t="s">
        <v>52</v>
      </c>
      <c r="C35" s="3"/>
      <c r="D35" s="16" t="s">
        <v>89</v>
      </c>
      <c r="E35" s="17" t="s">
        <v>87</v>
      </c>
      <c r="F35" s="18" t="s">
        <v>96</v>
      </c>
      <c r="G35" s="9">
        <v>3</v>
      </c>
      <c r="H35" s="9"/>
      <c r="I35" s="9">
        <v>2</v>
      </c>
      <c r="J35" s="19">
        <f>SUM(G35:I35)</f>
        <v>5</v>
      </c>
      <c r="K35" s="18">
        <f>G35*3+H35*3+I35*1</f>
        <v>11</v>
      </c>
      <c r="L35" s="18">
        <f>K35*13</f>
        <v>143</v>
      </c>
      <c r="M35" s="20">
        <f>30*L35/Q40</f>
        <v>6</v>
      </c>
      <c r="N35" s="18">
        <v>6</v>
      </c>
      <c r="O35" s="21"/>
      <c r="P35" s="21"/>
      <c r="Q35" s="21"/>
    </row>
    <row r="36" spans="1:17" ht="15">
      <c r="A36" s="14">
        <v>26</v>
      </c>
      <c r="B36" s="3" t="s">
        <v>15</v>
      </c>
      <c r="C36" s="3"/>
      <c r="D36" s="16" t="s">
        <v>93</v>
      </c>
      <c r="E36" s="17" t="s">
        <v>87</v>
      </c>
      <c r="F36" s="18" t="s">
        <v>96</v>
      </c>
      <c r="G36" s="9">
        <v>3</v>
      </c>
      <c r="H36" s="9"/>
      <c r="I36" s="9">
        <v>2</v>
      </c>
      <c r="J36" s="19">
        <f>SUM(G36:I36)</f>
        <v>5</v>
      </c>
      <c r="K36" s="18">
        <f>G36*3+H36*3+I36*1</f>
        <v>11</v>
      </c>
      <c r="L36" s="18">
        <f>K36*13</f>
        <v>143</v>
      </c>
      <c r="M36" s="20">
        <f>30*L36/Q40</f>
        <v>6</v>
      </c>
      <c r="N36" s="18">
        <v>6</v>
      </c>
      <c r="O36" s="21"/>
      <c r="P36" s="21"/>
      <c r="Q36" s="21"/>
    </row>
    <row r="37" spans="1:17" ht="15">
      <c r="A37" s="14">
        <v>27</v>
      </c>
      <c r="B37" s="3" t="s">
        <v>42</v>
      </c>
      <c r="C37" s="3"/>
      <c r="D37" s="16" t="s">
        <v>93</v>
      </c>
      <c r="E37" s="17" t="s">
        <v>87</v>
      </c>
      <c r="F37" s="18" t="s">
        <v>96</v>
      </c>
      <c r="G37" s="9">
        <v>3</v>
      </c>
      <c r="H37" s="9"/>
      <c r="I37" s="9">
        <v>2</v>
      </c>
      <c r="J37" s="19">
        <f>SUM(G37:I37)</f>
        <v>5</v>
      </c>
      <c r="K37" s="18">
        <f>G37*3+H37*3+I37*1</f>
        <v>11</v>
      </c>
      <c r="L37" s="18">
        <f>K37*13</f>
        <v>143</v>
      </c>
      <c r="M37" s="20">
        <f>30*L37/Q40</f>
        <v>6</v>
      </c>
      <c r="N37" s="18">
        <v>6</v>
      </c>
      <c r="O37" s="21"/>
      <c r="P37" s="21"/>
      <c r="Q37" s="21"/>
    </row>
    <row r="38" spans="1:17" ht="15">
      <c r="A38" s="14">
        <v>28</v>
      </c>
      <c r="B38" s="3" t="s">
        <v>68</v>
      </c>
      <c r="C38" s="15"/>
      <c r="D38" s="16" t="s">
        <v>93</v>
      </c>
      <c r="E38" s="17" t="s">
        <v>87</v>
      </c>
      <c r="F38" s="18" t="s">
        <v>96</v>
      </c>
      <c r="G38" s="9">
        <v>3</v>
      </c>
      <c r="H38" s="9"/>
      <c r="I38" s="9">
        <v>2</v>
      </c>
      <c r="J38" s="19">
        <f>SUM(G38:I38)</f>
        <v>5</v>
      </c>
      <c r="K38" s="18">
        <f>G38*3+H38*3+I38*1</f>
        <v>11</v>
      </c>
      <c r="L38" s="18">
        <f>K38*13</f>
        <v>143</v>
      </c>
      <c r="M38" s="20">
        <f>30*L38/Q40</f>
        <v>6</v>
      </c>
      <c r="N38" s="18">
        <v>6</v>
      </c>
      <c r="O38" s="21"/>
      <c r="P38" s="21"/>
      <c r="Q38" s="21"/>
    </row>
    <row r="39" spans="1:17" ht="15">
      <c r="A39" s="14">
        <v>29</v>
      </c>
      <c r="B39" s="3" t="s">
        <v>69</v>
      </c>
      <c r="C39" s="15"/>
      <c r="D39" s="16" t="s">
        <v>89</v>
      </c>
      <c r="E39" s="17" t="s">
        <v>97</v>
      </c>
      <c r="F39" s="18" t="s">
        <v>96</v>
      </c>
      <c r="G39" s="9">
        <v>3</v>
      </c>
      <c r="H39" s="9"/>
      <c r="I39" s="9">
        <v>2</v>
      </c>
      <c r="J39" s="19">
        <f>SUM(G39:I39)</f>
        <v>5</v>
      </c>
      <c r="K39" s="18">
        <f>G39*3+H39*3+I39*1</f>
        <v>11</v>
      </c>
      <c r="L39" s="18">
        <f>K39*13</f>
        <v>143</v>
      </c>
      <c r="M39" s="20">
        <f>30*L39/Q40</f>
        <v>6</v>
      </c>
      <c r="N39" s="18">
        <v>6</v>
      </c>
      <c r="O39" s="21"/>
      <c r="P39" s="21"/>
      <c r="Q39" s="21"/>
    </row>
    <row r="40" spans="1:17" ht="15">
      <c r="A40" s="32"/>
      <c r="B40" s="41" t="s">
        <v>17</v>
      </c>
      <c r="C40" s="15"/>
      <c r="D40" s="16"/>
      <c r="E40" s="17"/>
      <c r="F40" s="18"/>
      <c r="G40" s="9"/>
      <c r="H40" s="9"/>
      <c r="I40" s="9"/>
      <c r="J40" s="19"/>
      <c r="K40" s="18"/>
      <c r="L40" s="18"/>
      <c r="M40" s="20"/>
      <c r="N40" s="18"/>
      <c r="O40" s="22">
        <f>SUM(N35:N39)</f>
        <v>30</v>
      </c>
      <c r="P40" s="22">
        <f>SUM(J35:J39)</f>
        <v>25</v>
      </c>
      <c r="Q40" s="22">
        <f>SUM(L35:L39)</f>
        <v>715</v>
      </c>
    </row>
    <row r="41" spans="1:17" s="1" customFormat="1" ht="15" customHeight="1">
      <c r="A41" s="104"/>
      <c r="B41" s="105" t="s">
        <v>117</v>
      </c>
      <c r="C41" s="105"/>
      <c r="D41" s="78"/>
      <c r="E41" s="78"/>
      <c r="F41" s="104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1:17" s="51" customFormat="1" ht="12">
      <c r="A42" s="14">
        <v>25</v>
      </c>
      <c r="B42" s="3" t="s">
        <v>52</v>
      </c>
      <c r="C42" s="3"/>
      <c r="D42" s="16" t="s">
        <v>89</v>
      </c>
      <c r="E42" s="17" t="s">
        <v>87</v>
      </c>
      <c r="F42" s="18" t="s">
        <v>96</v>
      </c>
      <c r="G42" s="9">
        <v>3</v>
      </c>
      <c r="H42" s="9"/>
      <c r="I42" s="9">
        <v>2</v>
      </c>
      <c r="J42" s="19">
        <f t="shared" si="0"/>
        <v>5</v>
      </c>
      <c r="K42" s="18">
        <f>G42*3+H42*3+I42*1</f>
        <v>11</v>
      </c>
      <c r="L42" s="18">
        <f>K42*13</f>
        <v>143</v>
      </c>
      <c r="M42" s="20">
        <f>30*L42/Q47</f>
        <v>6</v>
      </c>
      <c r="N42" s="18">
        <v>6</v>
      </c>
      <c r="O42" s="21"/>
      <c r="P42" s="21"/>
      <c r="Q42" s="21"/>
    </row>
    <row r="43" spans="1:17" s="51" customFormat="1" ht="12">
      <c r="A43" s="14">
        <v>26</v>
      </c>
      <c r="B43" s="3" t="s">
        <v>15</v>
      </c>
      <c r="C43" s="3"/>
      <c r="D43" s="16" t="s">
        <v>93</v>
      </c>
      <c r="E43" s="17" t="s">
        <v>87</v>
      </c>
      <c r="F43" s="18" t="s">
        <v>96</v>
      </c>
      <c r="G43" s="9">
        <v>3</v>
      </c>
      <c r="H43" s="9"/>
      <c r="I43" s="9">
        <v>2</v>
      </c>
      <c r="J43" s="19">
        <f t="shared" si="0"/>
        <v>5</v>
      </c>
      <c r="K43" s="18">
        <f>G43*3+H43*3+I43*1</f>
        <v>11</v>
      </c>
      <c r="L43" s="18">
        <f>K43*13</f>
        <v>143</v>
      </c>
      <c r="M43" s="20">
        <f>30*L43/Q47</f>
        <v>6</v>
      </c>
      <c r="N43" s="18">
        <v>6</v>
      </c>
      <c r="O43" s="21"/>
      <c r="P43" s="21"/>
      <c r="Q43" s="21"/>
    </row>
    <row r="44" spans="1:17" s="51" customFormat="1" ht="12">
      <c r="A44" s="14">
        <v>27</v>
      </c>
      <c r="B44" s="3" t="s">
        <v>42</v>
      </c>
      <c r="C44" s="3"/>
      <c r="D44" s="16" t="s">
        <v>93</v>
      </c>
      <c r="E44" s="17" t="s">
        <v>87</v>
      </c>
      <c r="F44" s="18" t="s">
        <v>96</v>
      </c>
      <c r="G44" s="9">
        <v>3</v>
      </c>
      <c r="H44" s="9"/>
      <c r="I44" s="9">
        <v>2</v>
      </c>
      <c r="J44" s="19">
        <f t="shared" si="0"/>
        <v>5</v>
      </c>
      <c r="K44" s="18">
        <f>G44*3+H44*3+I44*1</f>
        <v>11</v>
      </c>
      <c r="L44" s="18">
        <f>K44*13</f>
        <v>143</v>
      </c>
      <c r="M44" s="20">
        <f>30*L44/Q47</f>
        <v>6</v>
      </c>
      <c r="N44" s="18">
        <v>6</v>
      </c>
      <c r="O44" s="21"/>
      <c r="P44" s="21"/>
      <c r="Q44" s="21"/>
    </row>
    <row r="45" spans="1:17" s="51" customFormat="1" ht="12">
      <c r="A45" s="14">
        <v>28</v>
      </c>
      <c r="B45" s="3" t="s">
        <v>16</v>
      </c>
      <c r="C45" s="15"/>
      <c r="D45" s="16" t="s">
        <v>93</v>
      </c>
      <c r="E45" s="17" t="s">
        <v>87</v>
      </c>
      <c r="F45" s="18" t="s">
        <v>96</v>
      </c>
      <c r="G45" s="9">
        <v>3</v>
      </c>
      <c r="H45" s="9"/>
      <c r="I45" s="9">
        <v>2</v>
      </c>
      <c r="J45" s="19">
        <f t="shared" si="0"/>
        <v>5</v>
      </c>
      <c r="K45" s="18">
        <f>G45*3+H45*3+I45*1</f>
        <v>11</v>
      </c>
      <c r="L45" s="18">
        <f>K45*13</f>
        <v>143</v>
      </c>
      <c r="M45" s="20">
        <f>30*L45/Q47</f>
        <v>6</v>
      </c>
      <c r="N45" s="18">
        <v>6</v>
      </c>
      <c r="O45" s="21"/>
      <c r="P45" s="21"/>
      <c r="Q45" s="21"/>
    </row>
    <row r="46" spans="1:17" s="51" customFormat="1" ht="12">
      <c r="A46" s="14">
        <v>29</v>
      </c>
      <c r="B46" s="3" t="s">
        <v>69</v>
      </c>
      <c r="C46" s="15"/>
      <c r="D46" s="16" t="s">
        <v>89</v>
      </c>
      <c r="E46" s="17" t="s">
        <v>97</v>
      </c>
      <c r="F46" s="18" t="s">
        <v>96</v>
      </c>
      <c r="G46" s="9">
        <v>3</v>
      </c>
      <c r="H46" s="9"/>
      <c r="I46" s="9">
        <v>2</v>
      </c>
      <c r="J46" s="19">
        <f t="shared" si="0"/>
        <v>5</v>
      </c>
      <c r="K46" s="18">
        <f>G46*3+H46*3+I46*1</f>
        <v>11</v>
      </c>
      <c r="L46" s="18">
        <f>K46*13</f>
        <v>143</v>
      </c>
      <c r="M46" s="20">
        <f>30*L46/Q47</f>
        <v>6</v>
      </c>
      <c r="N46" s="18">
        <v>6</v>
      </c>
      <c r="O46" s="21"/>
      <c r="P46" s="21"/>
      <c r="Q46" s="21"/>
    </row>
    <row r="47" spans="1:17" s="51" customFormat="1" ht="12">
      <c r="A47" s="32"/>
      <c r="B47" s="41" t="s">
        <v>17</v>
      </c>
      <c r="C47" s="15"/>
      <c r="D47" s="16"/>
      <c r="E47" s="17"/>
      <c r="F47" s="18"/>
      <c r="G47" s="9"/>
      <c r="H47" s="9"/>
      <c r="I47" s="9"/>
      <c r="J47" s="19"/>
      <c r="K47" s="18"/>
      <c r="L47" s="18"/>
      <c r="M47" s="20"/>
      <c r="N47" s="18"/>
      <c r="O47" s="22">
        <f>SUM(N42:N46)</f>
        <v>30</v>
      </c>
      <c r="P47" s="22">
        <f>SUM(J42:J46)</f>
        <v>25</v>
      </c>
      <c r="Q47" s="22">
        <f>SUM(L42:L46)</f>
        <v>715</v>
      </c>
    </row>
    <row r="48" spans="1:17" s="1" customFormat="1" ht="15" customHeight="1">
      <c r="A48" s="104"/>
      <c r="B48" s="105" t="s">
        <v>118</v>
      </c>
      <c r="C48" s="105"/>
      <c r="D48" s="78"/>
      <c r="E48" s="78"/>
      <c r="F48" s="104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1:17" s="51" customFormat="1" ht="12" customHeight="1">
      <c r="A49" s="108">
        <v>30</v>
      </c>
      <c r="B49" s="109" t="s">
        <v>43</v>
      </c>
      <c r="C49" s="110"/>
      <c r="D49" s="25" t="s">
        <v>93</v>
      </c>
      <c r="E49" s="106" t="s">
        <v>87</v>
      </c>
      <c r="F49" s="31" t="s">
        <v>98</v>
      </c>
      <c r="G49" s="31">
        <v>3</v>
      </c>
      <c r="H49" s="31"/>
      <c r="I49" s="31">
        <v>2</v>
      </c>
      <c r="J49" s="33">
        <f t="shared" si="0"/>
        <v>5</v>
      </c>
      <c r="K49" s="31">
        <f>G49*3+H49*3+I49*1</f>
        <v>11</v>
      </c>
      <c r="L49" s="31">
        <f>K49*13</f>
        <v>143</v>
      </c>
      <c r="M49" s="34">
        <f>30*L49/Q54</f>
        <v>6</v>
      </c>
      <c r="N49" s="31">
        <v>6</v>
      </c>
      <c r="O49" s="21"/>
      <c r="P49" s="21"/>
      <c r="Q49" s="21"/>
    </row>
    <row r="50" spans="1:17" s="51" customFormat="1" ht="12.75" customHeight="1">
      <c r="A50" s="23">
        <v>31</v>
      </c>
      <c r="B50" s="11" t="s">
        <v>19</v>
      </c>
      <c r="C50" s="110"/>
      <c r="D50" s="25" t="s">
        <v>93</v>
      </c>
      <c r="E50" s="106" t="s">
        <v>87</v>
      </c>
      <c r="F50" s="31" t="s">
        <v>98</v>
      </c>
      <c r="G50" s="31">
        <v>3</v>
      </c>
      <c r="H50" s="31"/>
      <c r="I50" s="31">
        <v>2</v>
      </c>
      <c r="J50" s="33">
        <f t="shared" si="0"/>
        <v>5</v>
      </c>
      <c r="K50" s="31">
        <f>G50*3+H50*3+I50*1</f>
        <v>11</v>
      </c>
      <c r="L50" s="31">
        <f>K50*13</f>
        <v>143</v>
      </c>
      <c r="M50" s="34">
        <f>30*L50/Q54</f>
        <v>6</v>
      </c>
      <c r="N50" s="31">
        <v>6</v>
      </c>
      <c r="O50" s="21"/>
      <c r="P50" s="21"/>
      <c r="Q50" s="21"/>
    </row>
    <row r="51" spans="1:17" s="51" customFormat="1" ht="12.75" customHeight="1">
      <c r="A51" s="23">
        <v>32</v>
      </c>
      <c r="B51" s="11" t="s">
        <v>44</v>
      </c>
      <c r="C51" s="110"/>
      <c r="D51" s="25" t="s">
        <v>93</v>
      </c>
      <c r="E51" s="106" t="s">
        <v>87</v>
      </c>
      <c r="F51" s="31" t="s">
        <v>98</v>
      </c>
      <c r="G51" s="31">
        <v>3</v>
      </c>
      <c r="H51" s="31"/>
      <c r="I51" s="31">
        <v>2</v>
      </c>
      <c r="J51" s="33">
        <f t="shared" si="0"/>
        <v>5</v>
      </c>
      <c r="K51" s="31">
        <f>G51*3+H51*3+I51*1</f>
        <v>11</v>
      </c>
      <c r="L51" s="31">
        <f>K51*13</f>
        <v>143</v>
      </c>
      <c r="M51" s="34">
        <f>30*L51/Q54</f>
        <v>6</v>
      </c>
      <c r="N51" s="31">
        <v>6</v>
      </c>
      <c r="O51" s="21"/>
      <c r="P51" s="21"/>
      <c r="Q51" s="21"/>
    </row>
    <row r="52" spans="1:17" s="51" customFormat="1" ht="12.75" customHeight="1">
      <c r="A52" s="23">
        <v>33</v>
      </c>
      <c r="B52" s="11" t="s">
        <v>45</v>
      </c>
      <c r="C52" s="110"/>
      <c r="D52" s="25" t="s">
        <v>93</v>
      </c>
      <c r="E52" s="106" t="s">
        <v>87</v>
      </c>
      <c r="F52" s="31" t="s">
        <v>98</v>
      </c>
      <c r="G52" s="31">
        <v>3</v>
      </c>
      <c r="H52" s="31"/>
      <c r="I52" s="31">
        <v>2</v>
      </c>
      <c r="J52" s="33">
        <f t="shared" si="0"/>
        <v>5</v>
      </c>
      <c r="K52" s="31">
        <f>G52*3+H52*3+I52*1</f>
        <v>11</v>
      </c>
      <c r="L52" s="31">
        <f>K52*13</f>
        <v>143</v>
      </c>
      <c r="M52" s="34">
        <f>30*L52/Q54</f>
        <v>6</v>
      </c>
      <c r="N52" s="31">
        <v>6</v>
      </c>
      <c r="O52" s="21"/>
      <c r="P52" s="21"/>
      <c r="Q52" s="21"/>
    </row>
    <row r="53" spans="1:17" s="51" customFormat="1" ht="11.25" customHeight="1">
      <c r="A53" s="23">
        <v>34</v>
      </c>
      <c r="B53" s="11" t="s">
        <v>64</v>
      </c>
      <c r="C53" s="110"/>
      <c r="D53" s="25" t="s">
        <v>89</v>
      </c>
      <c r="E53" s="106" t="s">
        <v>97</v>
      </c>
      <c r="F53" s="31" t="s">
        <v>98</v>
      </c>
      <c r="G53" s="31">
        <v>3</v>
      </c>
      <c r="H53" s="31"/>
      <c r="I53" s="31">
        <v>2</v>
      </c>
      <c r="J53" s="33">
        <f t="shared" si="0"/>
        <v>5</v>
      </c>
      <c r="K53" s="31">
        <f>G53*3+H53*3+I53*1</f>
        <v>11</v>
      </c>
      <c r="L53" s="31">
        <f>K53*13</f>
        <v>143</v>
      </c>
      <c r="M53" s="34">
        <f>30*L53/Q54</f>
        <v>6</v>
      </c>
      <c r="N53" s="31">
        <v>6</v>
      </c>
      <c r="O53" s="21"/>
      <c r="P53" s="21"/>
      <c r="Q53" s="21"/>
    </row>
    <row r="54" spans="1:17" s="51" customFormat="1" ht="12" customHeight="1">
      <c r="A54" s="32"/>
      <c r="B54" s="41" t="s">
        <v>17</v>
      </c>
      <c r="C54" s="110"/>
      <c r="D54" s="25"/>
      <c r="E54" s="106"/>
      <c r="F54" s="31"/>
      <c r="G54" s="31"/>
      <c r="H54" s="31"/>
      <c r="I54" s="31"/>
      <c r="J54" s="33"/>
      <c r="K54" s="31"/>
      <c r="L54" s="31"/>
      <c r="M54" s="34"/>
      <c r="N54" s="31"/>
      <c r="O54" s="30">
        <f>SUM(N49:N53)</f>
        <v>30</v>
      </c>
      <c r="P54" s="30">
        <f>SUM(J49:J53)</f>
        <v>25</v>
      </c>
      <c r="Q54" s="30">
        <f>SUM(L49:L53)</f>
        <v>715</v>
      </c>
    </row>
    <row r="55" spans="1:17" s="1" customFormat="1" ht="15" customHeight="1">
      <c r="A55" s="104"/>
      <c r="B55" s="105" t="s">
        <v>119</v>
      </c>
      <c r="C55" s="105"/>
      <c r="D55" s="78"/>
      <c r="E55" s="78"/>
      <c r="F55" s="104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1:17" s="51" customFormat="1" ht="12" customHeight="1">
      <c r="A56" s="108">
        <v>30</v>
      </c>
      <c r="B56" s="11" t="s">
        <v>18</v>
      </c>
      <c r="C56" s="110"/>
      <c r="D56" s="25" t="s">
        <v>93</v>
      </c>
      <c r="E56" s="106" t="s">
        <v>87</v>
      </c>
      <c r="F56" s="31" t="s">
        <v>98</v>
      </c>
      <c r="G56" s="31">
        <v>3</v>
      </c>
      <c r="H56" s="31"/>
      <c r="I56" s="31">
        <v>2</v>
      </c>
      <c r="J56" s="33">
        <f>SUM(G56:I56)</f>
        <v>5</v>
      </c>
      <c r="K56" s="31">
        <f>G56*3+H56*3+I56*1</f>
        <v>11</v>
      </c>
      <c r="L56" s="31">
        <f>K56*13</f>
        <v>143</v>
      </c>
      <c r="M56" s="34">
        <f>30*L56/Q61</f>
        <v>6</v>
      </c>
      <c r="N56" s="31">
        <v>6</v>
      </c>
      <c r="O56" s="21"/>
      <c r="P56" s="21"/>
      <c r="Q56" s="21"/>
    </row>
    <row r="57" spans="1:17" s="51" customFormat="1" ht="12.75" customHeight="1">
      <c r="A57" s="23">
        <v>31</v>
      </c>
      <c r="B57" s="109" t="s">
        <v>20</v>
      </c>
      <c r="C57" s="110"/>
      <c r="D57" s="25" t="s">
        <v>93</v>
      </c>
      <c r="E57" s="106" t="s">
        <v>87</v>
      </c>
      <c r="F57" s="31" t="s">
        <v>98</v>
      </c>
      <c r="G57" s="31">
        <v>3</v>
      </c>
      <c r="H57" s="31"/>
      <c r="I57" s="31">
        <v>2</v>
      </c>
      <c r="J57" s="33">
        <f>SUM(G57:I57)</f>
        <v>5</v>
      </c>
      <c r="K57" s="31">
        <f>G57*3+H57*3+I57*1</f>
        <v>11</v>
      </c>
      <c r="L57" s="31">
        <f>K57*13</f>
        <v>143</v>
      </c>
      <c r="M57" s="34">
        <f>30*L57/Q61</f>
        <v>6</v>
      </c>
      <c r="N57" s="31">
        <v>6</v>
      </c>
      <c r="O57" s="21"/>
      <c r="P57" s="21"/>
      <c r="Q57" s="21"/>
    </row>
    <row r="58" spans="1:17" s="51" customFormat="1" ht="12.75" customHeight="1">
      <c r="A58" s="23">
        <v>32</v>
      </c>
      <c r="B58" s="109" t="s">
        <v>46</v>
      </c>
      <c r="C58" s="110"/>
      <c r="D58" s="25" t="s">
        <v>93</v>
      </c>
      <c r="E58" s="106" t="s">
        <v>87</v>
      </c>
      <c r="F58" s="31" t="s">
        <v>98</v>
      </c>
      <c r="G58" s="31">
        <v>3</v>
      </c>
      <c r="H58" s="31"/>
      <c r="I58" s="31">
        <v>2</v>
      </c>
      <c r="J58" s="33">
        <f>SUM(G58:I58)</f>
        <v>5</v>
      </c>
      <c r="K58" s="31">
        <f>G58*3+H58*3+I58*1</f>
        <v>11</v>
      </c>
      <c r="L58" s="31">
        <f>K58*13</f>
        <v>143</v>
      </c>
      <c r="M58" s="34">
        <f>30*L58/Q61</f>
        <v>6</v>
      </c>
      <c r="N58" s="31">
        <v>6</v>
      </c>
      <c r="O58" s="21"/>
      <c r="P58" s="21"/>
      <c r="Q58" s="21"/>
    </row>
    <row r="59" spans="1:17" s="51" customFormat="1" ht="12.75" customHeight="1">
      <c r="A59" s="23">
        <v>33</v>
      </c>
      <c r="B59" s="12" t="s">
        <v>47</v>
      </c>
      <c r="C59" s="110"/>
      <c r="D59" s="25" t="s">
        <v>93</v>
      </c>
      <c r="E59" s="106" t="s">
        <v>87</v>
      </c>
      <c r="F59" s="31" t="s">
        <v>98</v>
      </c>
      <c r="G59" s="31">
        <v>3</v>
      </c>
      <c r="H59" s="31"/>
      <c r="I59" s="31">
        <v>2</v>
      </c>
      <c r="J59" s="33">
        <f>SUM(G59:I59)</f>
        <v>5</v>
      </c>
      <c r="K59" s="31">
        <f>G59*3+H59*3+I59*1</f>
        <v>11</v>
      </c>
      <c r="L59" s="31">
        <f>K59*13</f>
        <v>143</v>
      </c>
      <c r="M59" s="34">
        <f>30*L59/Q61</f>
        <v>6</v>
      </c>
      <c r="N59" s="31">
        <v>6</v>
      </c>
      <c r="O59" s="21"/>
      <c r="P59" s="21"/>
      <c r="Q59" s="21"/>
    </row>
    <row r="60" spans="1:17" s="51" customFormat="1" ht="11.25" customHeight="1">
      <c r="A60" s="23">
        <v>34</v>
      </c>
      <c r="B60" s="11" t="s">
        <v>64</v>
      </c>
      <c r="C60" s="110"/>
      <c r="D60" s="25" t="s">
        <v>89</v>
      </c>
      <c r="E60" s="106" t="s">
        <v>97</v>
      </c>
      <c r="F60" s="31" t="s">
        <v>98</v>
      </c>
      <c r="G60" s="31">
        <v>3</v>
      </c>
      <c r="H60" s="31"/>
      <c r="I60" s="31">
        <v>2</v>
      </c>
      <c r="J60" s="33">
        <f>SUM(G60:I60)</f>
        <v>5</v>
      </c>
      <c r="K60" s="31">
        <f>G60*3+H60*3+I60*1</f>
        <v>11</v>
      </c>
      <c r="L60" s="31">
        <f>K60*13</f>
        <v>143</v>
      </c>
      <c r="M60" s="34">
        <f>30*L60/Q61</f>
        <v>6</v>
      </c>
      <c r="N60" s="31">
        <v>6</v>
      </c>
      <c r="O60" s="21"/>
      <c r="P60" s="21"/>
      <c r="Q60" s="21"/>
    </row>
    <row r="61" spans="1:17" s="51" customFormat="1" ht="12" customHeight="1">
      <c r="A61" s="32"/>
      <c r="B61" s="41" t="s">
        <v>17</v>
      </c>
      <c r="C61" s="110"/>
      <c r="D61" s="25"/>
      <c r="E61" s="106"/>
      <c r="F61" s="31"/>
      <c r="G61" s="31"/>
      <c r="H61" s="31"/>
      <c r="I61" s="31"/>
      <c r="J61" s="33"/>
      <c r="K61" s="31"/>
      <c r="L61" s="31"/>
      <c r="M61" s="34"/>
      <c r="N61" s="31"/>
      <c r="O61" s="30">
        <f>SUM(N56:N60)</f>
        <v>30</v>
      </c>
      <c r="P61" s="30">
        <f>SUM(J56:J60)</f>
        <v>25</v>
      </c>
      <c r="Q61" s="30">
        <f>SUM(L56:L60)</f>
        <v>715</v>
      </c>
    </row>
    <row r="62" spans="1:17" s="1" customFormat="1" ht="15" customHeight="1">
      <c r="A62" s="104"/>
      <c r="B62" s="105" t="s">
        <v>120</v>
      </c>
      <c r="C62" s="105"/>
      <c r="D62" s="78"/>
      <c r="E62" s="78"/>
      <c r="F62" s="104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1:17" s="51" customFormat="1" ht="24">
      <c r="A63" s="35">
        <v>35</v>
      </c>
      <c r="B63" s="3" t="s">
        <v>21</v>
      </c>
      <c r="C63" s="3"/>
      <c r="D63" s="16" t="s">
        <v>93</v>
      </c>
      <c r="E63" s="37" t="s">
        <v>87</v>
      </c>
      <c r="F63" s="38" t="s">
        <v>99</v>
      </c>
      <c r="G63" s="9">
        <v>3</v>
      </c>
      <c r="H63" s="9"/>
      <c r="I63" s="9">
        <v>2</v>
      </c>
      <c r="J63" s="39">
        <f t="shared" si="0"/>
        <v>5</v>
      </c>
      <c r="K63" s="38">
        <f>G63*3+H63*3+I63*1</f>
        <v>11</v>
      </c>
      <c r="L63" s="38">
        <f>K63*13</f>
        <v>143</v>
      </c>
      <c r="M63" s="40">
        <f>30*L63/Q68</f>
        <v>5.593220338983051</v>
      </c>
      <c r="N63" s="38">
        <v>6</v>
      </c>
      <c r="O63" s="21"/>
      <c r="P63" s="21"/>
      <c r="Q63" s="21"/>
    </row>
    <row r="64" spans="1:17" s="51" customFormat="1" ht="12">
      <c r="A64" s="14">
        <v>36</v>
      </c>
      <c r="B64" s="3" t="s">
        <v>66</v>
      </c>
      <c r="C64" s="3"/>
      <c r="D64" s="16" t="s">
        <v>95</v>
      </c>
      <c r="E64" s="37" t="s">
        <v>97</v>
      </c>
      <c r="F64" s="38" t="s">
        <v>99</v>
      </c>
      <c r="G64" s="9">
        <v>3</v>
      </c>
      <c r="H64" s="9">
        <v>2</v>
      </c>
      <c r="I64" s="9"/>
      <c r="J64" s="39">
        <f t="shared" si="0"/>
        <v>5</v>
      </c>
      <c r="K64" s="38">
        <f>G64*3+H64*3+I64*1</f>
        <v>15</v>
      </c>
      <c r="L64" s="38">
        <f>K64*13</f>
        <v>195</v>
      </c>
      <c r="M64" s="40">
        <f>30*L64/Q68</f>
        <v>7.627118644067797</v>
      </c>
      <c r="N64" s="38">
        <v>6</v>
      </c>
      <c r="O64" s="21"/>
      <c r="P64" s="21"/>
      <c r="Q64" s="21"/>
    </row>
    <row r="65" spans="1:17" s="51" customFormat="1" ht="24">
      <c r="A65" s="14">
        <v>37</v>
      </c>
      <c r="B65" s="3" t="s">
        <v>48</v>
      </c>
      <c r="C65" s="36"/>
      <c r="D65" s="16" t="s">
        <v>93</v>
      </c>
      <c r="E65" s="37" t="s">
        <v>87</v>
      </c>
      <c r="F65" s="38" t="s">
        <v>99</v>
      </c>
      <c r="G65" s="9">
        <v>3</v>
      </c>
      <c r="H65" s="9"/>
      <c r="I65" s="9">
        <v>2</v>
      </c>
      <c r="J65" s="39">
        <f t="shared" si="0"/>
        <v>5</v>
      </c>
      <c r="K65" s="38">
        <f>G65*3+H65*3+I65*1</f>
        <v>11</v>
      </c>
      <c r="L65" s="38">
        <f>K65*13</f>
        <v>143</v>
      </c>
      <c r="M65" s="40">
        <f>30*L65/Q68</f>
        <v>5.593220338983051</v>
      </c>
      <c r="N65" s="38">
        <v>6</v>
      </c>
      <c r="O65" s="21"/>
      <c r="P65" s="21"/>
      <c r="Q65" s="21"/>
    </row>
    <row r="66" spans="1:17" s="51" customFormat="1" ht="12">
      <c r="A66" s="14">
        <v>38</v>
      </c>
      <c r="B66" s="3" t="s">
        <v>49</v>
      </c>
      <c r="C66" s="36"/>
      <c r="D66" s="16" t="s">
        <v>93</v>
      </c>
      <c r="E66" s="37" t="s">
        <v>87</v>
      </c>
      <c r="F66" s="38" t="s">
        <v>99</v>
      </c>
      <c r="G66" s="9">
        <v>3</v>
      </c>
      <c r="H66" s="9"/>
      <c r="I66" s="9">
        <v>2</v>
      </c>
      <c r="J66" s="39">
        <f t="shared" si="0"/>
        <v>5</v>
      </c>
      <c r="K66" s="38">
        <f>G66*3+H66*3+I66*1</f>
        <v>11</v>
      </c>
      <c r="L66" s="38">
        <f>K66*13</f>
        <v>143</v>
      </c>
      <c r="M66" s="40">
        <f>30*L66/Q68</f>
        <v>5.593220338983051</v>
      </c>
      <c r="N66" s="38">
        <v>6</v>
      </c>
      <c r="O66" s="21"/>
      <c r="P66" s="21"/>
      <c r="Q66" s="21"/>
    </row>
    <row r="67" spans="1:17" s="51" customFormat="1" ht="12">
      <c r="A67" s="14">
        <v>39</v>
      </c>
      <c r="B67" s="3" t="s">
        <v>65</v>
      </c>
      <c r="C67" s="36"/>
      <c r="D67" s="16" t="s">
        <v>89</v>
      </c>
      <c r="E67" s="37" t="s">
        <v>97</v>
      </c>
      <c r="F67" s="38" t="s">
        <v>99</v>
      </c>
      <c r="G67" s="9">
        <v>3</v>
      </c>
      <c r="H67" s="9"/>
      <c r="I67" s="9">
        <v>2</v>
      </c>
      <c r="J67" s="39">
        <f t="shared" si="0"/>
        <v>5</v>
      </c>
      <c r="K67" s="38">
        <f>G67*3+H67*3+I67*1</f>
        <v>11</v>
      </c>
      <c r="L67" s="38">
        <f>K67*13</f>
        <v>143</v>
      </c>
      <c r="M67" s="40">
        <f>30*L67/Q68</f>
        <v>5.593220338983051</v>
      </c>
      <c r="N67" s="38">
        <v>6</v>
      </c>
      <c r="O67" s="21"/>
      <c r="P67" s="21"/>
      <c r="Q67" s="21"/>
    </row>
    <row r="68" spans="1:17" s="51" customFormat="1" ht="12">
      <c r="A68" s="32"/>
      <c r="B68" s="41" t="s">
        <v>17</v>
      </c>
      <c r="C68" s="36"/>
      <c r="D68" s="16"/>
      <c r="E68" s="37"/>
      <c r="F68" s="38"/>
      <c r="G68" s="9"/>
      <c r="H68" s="9"/>
      <c r="I68" s="9"/>
      <c r="J68" s="39"/>
      <c r="K68" s="38"/>
      <c r="L68" s="38"/>
      <c r="M68" s="40"/>
      <c r="N68" s="38"/>
      <c r="O68" s="22">
        <f>SUM(N63:N67)</f>
        <v>30</v>
      </c>
      <c r="P68" s="22">
        <f>SUM(J63:J67)</f>
        <v>25</v>
      </c>
      <c r="Q68" s="22">
        <f>SUM(L63:L67)</f>
        <v>767</v>
      </c>
    </row>
    <row r="69" spans="1:17" s="1" customFormat="1" ht="15" customHeight="1">
      <c r="A69" s="104"/>
      <c r="B69" s="105" t="s">
        <v>121</v>
      </c>
      <c r="C69" s="105"/>
      <c r="D69" s="78"/>
      <c r="E69" s="78"/>
      <c r="F69" s="104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1:17" s="51" customFormat="1" ht="24">
      <c r="A70" s="35">
        <v>35</v>
      </c>
      <c r="B70" s="3" t="s">
        <v>21</v>
      </c>
      <c r="C70" s="3"/>
      <c r="D70" s="16" t="s">
        <v>93</v>
      </c>
      <c r="E70" s="37" t="s">
        <v>87</v>
      </c>
      <c r="F70" s="38" t="s">
        <v>99</v>
      </c>
      <c r="G70" s="9">
        <v>3</v>
      </c>
      <c r="H70" s="9"/>
      <c r="I70" s="9">
        <v>2</v>
      </c>
      <c r="J70" s="39">
        <f>SUM(G70:I70)</f>
        <v>5</v>
      </c>
      <c r="K70" s="38">
        <f>G70*3+H70*3+I70*1</f>
        <v>11</v>
      </c>
      <c r="L70" s="38">
        <f>K70*13</f>
        <v>143</v>
      </c>
      <c r="M70" s="40">
        <f>30*L70/Q75</f>
        <v>5.593220338983051</v>
      </c>
      <c r="N70" s="38">
        <v>6</v>
      </c>
      <c r="O70" s="21"/>
      <c r="P70" s="21"/>
      <c r="Q70" s="21"/>
    </row>
    <row r="71" spans="1:17" s="51" customFormat="1" ht="12">
      <c r="A71" s="14">
        <v>36</v>
      </c>
      <c r="B71" s="3" t="s">
        <v>66</v>
      </c>
      <c r="C71" s="3"/>
      <c r="D71" s="16" t="s">
        <v>95</v>
      </c>
      <c r="E71" s="37" t="s">
        <v>97</v>
      </c>
      <c r="F71" s="38" t="s">
        <v>99</v>
      </c>
      <c r="G71" s="9">
        <v>3</v>
      </c>
      <c r="H71" s="9">
        <v>2</v>
      </c>
      <c r="I71" s="9"/>
      <c r="J71" s="39">
        <f>SUM(G71:I71)</f>
        <v>5</v>
      </c>
      <c r="K71" s="38">
        <f>G71*3+H71*3+I71*1</f>
        <v>15</v>
      </c>
      <c r="L71" s="38">
        <f>K71*13</f>
        <v>195</v>
      </c>
      <c r="M71" s="40">
        <f>30*L71/Q75</f>
        <v>7.627118644067797</v>
      </c>
      <c r="N71" s="38">
        <v>6</v>
      </c>
      <c r="O71" s="21"/>
      <c r="P71" s="21"/>
      <c r="Q71" s="21"/>
    </row>
    <row r="72" spans="1:17" s="51" customFormat="1" ht="24">
      <c r="A72" s="14">
        <v>37</v>
      </c>
      <c r="B72" s="4" t="s">
        <v>50</v>
      </c>
      <c r="C72" s="36"/>
      <c r="D72" s="16" t="s">
        <v>93</v>
      </c>
      <c r="E72" s="37" t="s">
        <v>87</v>
      </c>
      <c r="F72" s="38" t="s">
        <v>99</v>
      </c>
      <c r="G72" s="9">
        <v>3</v>
      </c>
      <c r="H72" s="9"/>
      <c r="I72" s="9">
        <v>2</v>
      </c>
      <c r="J72" s="39">
        <f>SUM(G72:I72)</f>
        <v>5</v>
      </c>
      <c r="K72" s="38">
        <f>G72*3+H72*3+I72*1</f>
        <v>11</v>
      </c>
      <c r="L72" s="38">
        <f>K72*13</f>
        <v>143</v>
      </c>
      <c r="M72" s="40">
        <f>30*L72/Q75</f>
        <v>5.593220338983051</v>
      </c>
      <c r="N72" s="38">
        <v>6</v>
      </c>
      <c r="O72" s="21"/>
      <c r="P72" s="21"/>
      <c r="Q72" s="21"/>
    </row>
    <row r="73" spans="1:17" s="51" customFormat="1" ht="24">
      <c r="A73" s="14">
        <v>38</v>
      </c>
      <c r="B73" s="4" t="s">
        <v>51</v>
      </c>
      <c r="C73" s="36"/>
      <c r="D73" s="16" t="s">
        <v>93</v>
      </c>
      <c r="E73" s="37" t="s">
        <v>87</v>
      </c>
      <c r="F73" s="38" t="s">
        <v>99</v>
      </c>
      <c r="G73" s="9">
        <v>3</v>
      </c>
      <c r="H73" s="9"/>
      <c r="I73" s="9">
        <v>2</v>
      </c>
      <c r="J73" s="39">
        <f>SUM(G73:I73)</f>
        <v>5</v>
      </c>
      <c r="K73" s="38">
        <f>G73*3+H73*3+I73*1</f>
        <v>11</v>
      </c>
      <c r="L73" s="38">
        <f>K73*13</f>
        <v>143</v>
      </c>
      <c r="M73" s="40">
        <f>30*L73/Q75</f>
        <v>5.593220338983051</v>
      </c>
      <c r="N73" s="38">
        <v>6</v>
      </c>
      <c r="O73" s="21"/>
      <c r="P73" s="21"/>
      <c r="Q73" s="21"/>
    </row>
    <row r="74" spans="1:17" s="51" customFormat="1" ht="12">
      <c r="A74" s="14">
        <v>39</v>
      </c>
      <c r="B74" s="3" t="s">
        <v>65</v>
      </c>
      <c r="C74" s="36"/>
      <c r="D74" s="16" t="s">
        <v>89</v>
      </c>
      <c r="E74" s="37" t="s">
        <v>97</v>
      </c>
      <c r="F74" s="38" t="s">
        <v>99</v>
      </c>
      <c r="G74" s="9">
        <v>3</v>
      </c>
      <c r="H74" s="9"/>
      <c r="I74" s="9">
        <v>2</v>
      </c>
      <c r="J74" s="39">
        <f>SUM(G74:I74)</f>
        <v>5</v>
      </c>
      <c r="K74" s="38">
        <f>G74*3+H74*3+I74*1</f>
        <v>11</v>
      </c>
      <c r="L74" s="38">
        <f>K74*13</f>
        <v>143</v>
      </c>
      <c r="M74" s="40">
        <f>30*L74/Q75</f>
        <v>5.593220338983051</v>
      </c>
      <c r="N74" s="38">
        <v>6</v>
      </c>
      <c r="O74" s="21"/>
      <c r="P74" s="21"/>
      <c r="Q74" s="21"/>
    </row>
    <row r="75" spans="1:17" s="51" customFormat="1" ht="12">
      <c r="A75" s="32"/>
      <c r="B75" s="41" t="s">
        <v>17</v>
      </c>
      <c r="C75" s="36"/>
      <c r="D75" s="16"/>
      <c r="E75" s="37"/>
      <c r="F75" s="38"/>
      <c r="G75" s="9"/>
      <c r="H75" s="9"/>
      <c r="I75" s="9"/>
      <c r="J75" s="39"/>
      <c r="K75" s="38"/>
      <c r="L75" s="38"/>
      <c r="M75" s="40"/>
      <c r="N75" s="38"/>
      <c r="O75" s="22">
        <f>SUM(N70:N74)</f>
        <v>30</v>
      </c>
      <c r="P75" s="22">
        <f>SUM(J70:J74)</f>
        <v>25</v>
      </c>
      <c r="Q75" s="22">
        <f>SUM(L70:L74)</f>
        <v>767</v>
      </c>
    </row>
    <row r="76" spans="1:17" ht="15">
      <c r="A76" s="42">
        <v>40</v>
      </c>
      <c r="B76" s="43" t="s">
        <v>22</v>
      </c>
      <c r="C76" s="44" t="s">
        <v>101</v>
      </c>
      <c r="D76" s="45"/>
      <c r="E76" s="45" t="s">
        <v>87</v>
      </c>
      <c r="F76" s="46" t="s">
        <v>100</v>
      </c>
      <c r="G76" s="46"/>
      <c r="H76" s="46"/>
      <c r="I76" s="46"/>
      <c r="J76" s="47">
        <f t="shared" si="0"/>
        <v>0</v>
      </c>
      <c r="K76" s="48">
        <f>G76*3+H76*1+I76*1</f>
        <v>0</v>
      </c>
      <c r="L76" s="48">
        <f>K76*15</f>
        <v>0</v>
      </c>
      <c r="M76" s="49">
        <v>20</v>
      </c>
      <c r="N76" s="48">
        <v>20</v>
      </c>
      <c r="O76" s="50">
        <f>SUM(N76:N76)</f>
        <v>20</v>
      </c>
      <c r="P76" s="50">
        <f>SUM(J76:J76)</f>
        <v>0</v>
      </c>
      <c r="Q76" s="50">
        <v>750</v>
      </c>
    </row>
    <row r="77" spans="1:17" ht="15">
      <c r="A77" s="42"/>
      <c r="B77" s="43" t="s">
        <v>23</v>
      </c>
      <c r="C77" s="44"/>
      <c r="D77" s="45"/>
      <c r="E77" s="45" t="s">
        <v>87</v>
      </c>
      <c r="F77" s="46" t="s">
        <v>100</v>
      </c>
      <c r="G77" s="46"/>
      <c r="H77" s="46"/>
      <c r="I77" s="46"/>
      <c r="J77" s="47">
        <f>SUM(G77:I77)</f>
        <v>0</v>
      </c>
      <c r="K77" s="48">
        <f>G77*3+H77*1+I77*1</f>
        <v>0</v>
      </c>
      <c r="L77" s="48">
        <f>K77*15</f>
        <v>0</v>
      </c>
      <c r="M77" s="49">
        <v>10</v>
      </c>
      <c r="N77" s="48">
        <v>10</v>
      </c>
      <c r="O77" s="21"/>
      <c r="P77" s="21"/>
      <c r="Q77" s="21"/>
    </row>
    <row r="78" spans="1:17" ht="15">
      <c r="A78" s="81"/>
      <c r="B78" s="91"/>
      <c r="C78" s="82"/>
      <c r="D78" s="83"/>
      <c r="E78" s="83"/>
      <c r="F78" s="84"/>
      <c r="G78" s="84"/>
      <c r="H78" s="84"/>
      <c r="I78" s="84"/>
      <c r="J78" s="92"/>
      <c r="K78" s="93"/>
      <c r="L78" s="93"/>
      <c r="M78" s="94"/>
      <c r="N78" s="93"/>
      <c r="O78" s="95"/>
      <c r="P78" s="95"/>
      <c r="Q78" s="95"/>
    </row>
    <row r="79" spans="1:17" ht="15">
      <c r="A79" s="96"/>
      <c r="B79" s="97"/>
      <c r="C79" s="97"/>
      <c r="D79" s="98"/>
      <c r="E79" s="98"/>
      <c r="F79" s="99"/>
      <c r="G79" s="100"/>
      <c r="H79" s="100"/>
      <c r="I79" s="100"/>
      <c r="J79" s="100"/>
      <c r="K79" s="101"/>
      <c r="L79" s="101"/>
      <c r="M79" s="101"/>
      <c r="N79" s="101"/>
      <c r="O79" s="102"/>
      <c r="P79" s="102"/>
      <c r="Q79" s="102"/>
    </row>
    <row r="80" spans="1:17" ht="15">
      <c r="A80" s="85"/>
      <c r="B80" s="86" t="s">
        <v>122</v>
      </c>
      <c r="C80" s="87"/>
      <c r="D80" s="88"/>
      <c r="E80" s="88"/>
      <c r="F80" s="89"/>
      <c r="G80" s="89"/>
      <c r="H80" s="89"/>
      <c r="I80" s="89"/>
      <c r="J80" s="89"/>
      <c r="K80" s="90"/>
      <c r="L80" s="90"/>
      <c r="M80" s="90"/>
      <c r="N80" s="90"/>
      <c r="O80" s="102"/>
      <c r="P80" s="102"/>
      <c r="Q80" s="102"/>
    </row>
    <row r="81" spans="1:17" ht="15">
      <c r="A81" s="52"/>
      <c r="B81" s="53" t="s">
        <v>79</v>
      </c>
      <c r="C81" s="54"/>
      <c r="D81" s="55"/>
      <c r="E81" s="55"/>
      <c r="F81" s="56"/>
      <c r="G81" s="56">
        <f aca="true" t="shared" si="9" ref="G81:L81">SUM(G3:G8)+SUM(G11:G16)+SUM(G19:G24)+SUM(G27:G32)+SUM(G35:G39)+SUM(G49:G53)+SUM(G63:G67)</f>
        <v>99</v>
      </c>
      <c r="H81" s="56">
        <f t="shared" si="9"/>
        <v>16</v>
      </c>
      <c r="I81" s="56">
        <f t="shared" si="9"/>
        <v>64</v>
      </c>
      <c r="J81" s="56">
        <f t="shared" si="9"/>
        <v>179</v>
      </c>
      <c r="K81" s="56">
        <f t="shared" si="9"/>
        <v>409</v>
      </c>
      <c r="L81" s="56">
        <f t="shared" si="9"/>
        <v>5317</v>
      </c>
      <c r="M81" s="56">
        <f>SUM(M3:M8)+SUM(M11:M16)+SUM(M19:M24)+SUM(M27:M32)+SUM(M35:M39)+SUM(M49:M53)+SUM(M63:M67)+M76+M77</f>
        <v>240</v>
      </c>
      <c r="N81" s="56">
        <f>SUM(N3:N8)+SUM(N11:N16)+SUM(N19:N24)+SUM(N27:N32)+SUM(N35:N39)+SUM(N49:N53)+SUM(N63:N67)+N76+N77</f>
        <v>240</v>
      </c>
      <c r="O81" s="102"/>
      <c r="P81" s="102"/>
      <c r="Q81" s="102"/>
    </row>
    <row r="82" spans="1:17" ht="15">
      <c r="A82" s="59"/>
      <c r="B82" s="58" t="s">
        <v>102</v>
      </c>
      <c r="C82" s="60"/>
      <c r="D82" s="61"/>
      <c r="E82" s="61"/>
      <c r="F82" s="62"/>
      <c r="G82" s="57"/>
      <c r="H82" s="63"/>
      <c r="I82" s="64">
        <f>(G81+H81)/I81</f>
        <v>1.796875</v>
      </c>
      <c r="J82" s="65"/>
      <c r="K82" s="65"/>
      <c r="L82" s="65"/>
      <c r="M82" s="65"/>
      <c r="N82" s="111"/>
      <c r="O82" s="102"/>
      <c r="P82" s="102"/>
      <c r="Q82" s="102"/>
    </row>
    <row r="83" spans="7:14" s="51" customFormat="1" ht="11.25">
      <c r="G83" s="66"/>
      <c r="H83" s="66"/>
      <c r="I83" s="66"/>
      <c r="J83" s="66"/>
      <c r="K83" s="66"/>
      <c r="L83" s="66"/>
      <c r="M83" s="67"/>
      <c r="N83" s="66"/>
    </row>
    <row r="84" spans="1:17" ht="15">
      <c r="A84" s="85"/>
      <c r="B84" s="86" t="s">
        <v>123</v>
      </c>
      <c r="C84" s="87"/>
      <c r="D84" s="88"/>
      <c r="E84" s="88"/>
      <c r="F84" s="89"/>
      <c r="G84" s="89"/>
      <c r="H84" s="89"/>
      <c r="I84" s="89"/>
      <c r="J84" s="89"/>
      <c r="K84" s="90"/>
      <c r="L84" s="90"/>
      <c r="M84" s="90"/>
      <c r="N84" s="90"/>
      <c r="O84" s="102"/>
      <c r="P84" s="102"/>
      <c r="Q84" s="102"/>
    </row>
    <row r="85" spans="1:17" ht="15">
      <c r="A85" s="52"/>
      <c r="B85" s="53" t="s">
        <v>79</v>
      </c>
      <c r="C85" s="54"/>
      <c r="D85" s="55"/>
      <c r="E85" s="55"/>
      <c r="F85" s="56"/>
      <c r="G85" s="56">
        <f aca="true" t="shared" si="10" ref="G85:L85">SUM(G3:G8)+SUM(G11:G16)+SUM(G19:G24)+SUM(G27:G32)+SUM(G42:G46)+SUM(G56:G60)+SUM(G70:G74)</f>
        <v>99</v>
      </c>
      <c r="H85" s="56">
        <f t="shared" si="10"/>
        <v>16</v>
      </c>
      <c r="I85" s="56">
        <f t="shared" si="10"/>
        <v>64</v>
      </c>
      <c r="J85" s="56">
        <f t="shared" si="10"/>
        <v>179</v>
      </c>
      <c r="K85" s="56">
        <f t="shared" si="10"/>
        <v>409</v>
      </c>
      <c r="L85" s="56">
        <f t="shared" si="10"/>
        <v>5317</v>
      </c>
      <c r="M85" s="56">
        <f>SUM(M3:M8)+SUM(M11:M16)+SUM(M19:M24)+SUM(M27:M32)+SUM(M42:M46)+SUM(M56:M60)+SUM(M70:M74)+M76+M77</f>
        <v>240</v>
      </c>
      <c r="N85" s="56">
        <f>SUM(N3:N8)+SUM(N11:N16)+SUM(N19:N24)+SUM(N27:N32)+SUM(N42:N46)+SUM(N56:N60)+SUM(N70:N74)+N76+N77</f>
        <v>240</v>
      </c>
      <c r="O85" s="102"/>
      <c r="P85" s="102"/>
      <c r="Q85" s="102"/>
    </row>
    <row r="86" spans="1:17" ht="15">
      <c r="A86" s="59"/>
      <c r="B86" s="58" t="s">
        <v>102</v>
      </c>
      <c r="C86" s="60"/>
      <c r="D86" s="61"/>
      <c r="E86" s="61"/>
      <c r="F86" s="62"/>
      <c r="G86" s="57"/>
      <c r="H86" s="63"/>
      <c r="I86" s="64">
        <f>(G85+H85)/I85</f>
        <v>1.796875</v>
      </c>
      <c r="J86" s="65"/>
      <c r="K86" s="65"/>
      <c r="L86" s="65"/>
      <c r="M86" s="65"/>
      <c r="N86" s="111"/>
      <c r="O86" s="102"/>
      <c r="P86" s="102"/>
      <c r="Q86" s="102"/>
    </row>
    <row r="87" spans="2:14" s="51" customFormat="1" ht="11.25">
      <c r="B87" s="68" t="s">
        <v>103</v>
      </c>
      <c r="G87" s="66"/>
      <c r="H87" s="66"/>
      <c r="I87" s="66"/>
      <c r="J87" s="66"/>
      <c r="K87" s="66"/>
      <c r="L87" s="66"/>
      <c r="M87" s="67"/>
      <c r="N87" s="66"/>
    </row>
    <row r="88" spans="2:14" s="51" customFormat="1" ht="11.25">
      <c r="B88" s="69" t="s">
        <v>104</v>
      </c>
      <c r="G88" s="66"/>
      <c r="H88" s="66"/>
      <c r="I88" s="66"/>
      <c r="J88" s="66"/>
      <c r="K88" s="66"/>
      <c r="L88" s="66"/>
      <c r="M88" s="67"/>
      <c r="N88" s="66"/>
    </row>
    <row r="89" spans="2:14" s="51" customFormat="1" ht="11.25">
      <c r="B89" s="69" t="s">
        <v>105</v>
      </c>
      <c r="G89" s="66"/>
      <c r="H89" s="66"/>
      <c r="I89" s="66"/>
      <c r="J89" s="66"/>
      <c r="K89" s="66"/>
      <c r="L89" s="66"/>
      <c r="M89" s="67"/>
      <c r="N89" s="66"/>
    </row>
    <row r="90" spans="2:14" s="51" customFormat="1" ht="11.25">
      <c r="B90" s="69" t="s">
        <v>106</v>
      </c>
      <c r="G90" s="66"/>
      <c r="H90" s="66"/>
      <c r="I90" s="66"/>
      <c r="J90" s="66"/>
      <c r="K90" s="66"/>
      <c r="L90" s="66"/>
      <c r="M90" s="67"/>
      <c r="N90" s="66"/>
    </row>
    <row r="91" spans="2:14" s="51" customFormat="1" ht="11.25">
      <c r="B91" s="69" t="s">
        <v>107</v>
      </c>
      <c r="G91" s="66"/>
      <c r="H91" s="66"/>
      <c r="I91" s="66"/>
      <c r="J91" s="66"/>
      <c r="K91" s="66"/>
      <c r="L91" s="66"/>
      <c r="M91" s="67"/>
      <c r="N91" s="66"/>
    </row>
    <row r="92" spans="2:14" s="51" customFormat="1" ht="11.25">
      <c r="B92" s="70" t="s">
        <v>108</v>
      </c>
      <c r="G92" s="66"/>
      <c r="H92" s="66"/>
      <c r="I92" s="66"/>
      <c r="J92" s="66"/>
      <c r="K92" s="66"/>
      <c r="L92" s="66"/>
      <c r="M92" s="67"/>
      <c r="N92" s="66"/>
    </row>
    <row r="93" spans="2:14" s="51" customFormat="1" ht="11.25">
      <c r="B93" s="69" t="s">
        <v>109</v>
      </c>
      <c r="G93" s="66"/>
      <c r="H93" s="66"/>
      <c r="I93" s="66"/>
      <c r="J93" s="66"/>
      <c r="K93" s="66"/>
      <c r="L93" s="66"/>
      <c r="M93" s="67"/>
      <c r="N93" s="66"/>
    </row>
    <row r="94" spans="2:14" s="51" customFormat="1" ht="11.25">
      <c r="B94" s="69" t="s">
        <v>110</v>
      </c>
      <c r="G94" s="66"/>
      <c r="H94" s="66"/>
      <c r="I94" s="66"/>
      <c r="J94" s="66"/>
      <c r="K94" s="66"/>
      <c r="L94" s="66"/>
      <c r="M94" s="67"/>
      <c r="N94" s="66"/>
    </row>
    <row r="95" spans="2:14" s="51" customFormat="1" ht="11.25">
      <c r="B95" s="69" t="s">
        <v>111</v>
      </c>
      <c r="G95" s="66"/>
      <c r="H95" s="66"/>
      <c r="I95" s="66"/>
      <c r="J95" s="66"/>
      <c r="K95" s="66"/>
      <c r="L95" s="66"/>
      <c r="M95" s="67"/>
      <c r="N95" s="66"/>
    </row>
    <row r="96" spans="7:14" s="51" customFormat="1" ht="11.25">
      <c r="G96" s="66"/>
      <c r="H96" s="66"/>
      <c r="I96" s="66"/>
      <c r="J96" s="66"/>
      <c r="K96" s="66"/>
      <c r="L96" s="66"/>
      <c r="M96" s="67"/>
      <c r="N96" s="66"/>
    </row>
    <row r="97" spans="7:14" s="51" customFormat="1" ht="11.25">
      <c r="G97" s="66"/>
      <c r="H97" s="66"/>
      <c r="I97" s="66"/>
      <c r="J97" s="66"/>
      <c r="K97" s="66"/>
      <c r="L97" s="66"/>
      <c r="M97" s="67"/>
      <c r="N97" s="66"/>
    </row>
    <row r="98" spans="2:14" s="51" customFormat="1" ht="15">
      <c r="B98" s="71"/>
      <c r="C98"/>
      <c r="D98"/>
      <c r="E98"/>
      <c r="F98"/>
      <c r="G98" s="66"/>
      <c r="H98" s="66"/>
      <c r="I98" s="66"/>
      <c r="J98" s="66"/>
      <c r="K98" s="66"/>
      <c r="L98" s="66"/>
      <c r="M98" s="67"/>
      <c r="N98" s="66"/>
    </row>
    <row r="99" spans="2:14" s="51" customFormat="1" ht="15">
      <c r="B99" s="72"/>
      <c r="C99" s="2"/>
      <c r="D99" s="2"/>
      <c r="E99"/>
      <c r="F99"/>
      <c r="G99" s="66"/>
      <c r="H99" s="66"/>
      <c r="I99" s="66"/>
      <c r="J99" s="66"/>
      <c r="K99" s="66"/>
      <c r="L99" s="66"/>
      <c r="M99" s="67"/>
      <c r="N99" s="66"/>
    </row>
    <row r="100" spans="2:14" s="51" customFormat="1" ht="15">
      <c r="B100" s="73"/>
      <c r="C100" s="2"/>
      <c r="D100" s="2"/>
      <c r="E100"/>
      <c r="F100"/>
      <c r="G100" s="66"/>
      <c r="H100" s="66"/>
      <c r="I100" s="66"/>
      <c r="J100" s="66"/>
      <c r="K100" s="66"/>
      <c r="L100" s="66"/>
      <c r="M100" s="67"/>
      <c r="N100" s="66"/>
    </row>
    <row r="101" spans="2:14" s="51" customFormat="1" ht="15">
      <c r="B101" s="73"/>
      <c r="C101" s="2"/>
      <c r="D101" s="2"/>
      <c r="E101"/>
      <c r="F101"/>
      <c r="G101" s="66"/>
      <c r="H101" s="66"/>
      <c r="I101" s="66"/>
      <c r="J101" s="66"/>
      <c r="K101" s="66"/>
      <c r="L101" s="66"/>
      <c r="M101" s="67"/>
      <c r="N101" s="66"/>
    </row>
    <row r="102" spans="2:14" s="51" customFormat="1" ht="15">
      <c r="B102" s="73"/>
      <c r="C102" s="2"/>
      <c r="D102" s="2"/>
      <c r="E102"/>
      <c r="F102"/>
      <c r="G102" s="66"/>
      <c r="H102" s="66"/>
      <c r="I102" s="66"/>
      <c r="J102" s="66"/>
      <c r="K102" s="66"/>
      <c r="L102" s="66"/>
      <c r="M102" s="67"/>
      <c r="N102" s="66"/>
    </row>
    <row r="103" spans="2:14" s="51" customFormat="1" ht="15">
      <c r="B103" s="73"/>
      <c r="C103" s="2"/>
      <c r="D103" s="2"/>
      <c r="E103"/>
      <c r="F103"/>
      <c r="G103" s="66"/>
      <c r="H103" s="66"/>
      <c r="I103" s="66"/>
      <c r="J103" s="66"/>
      <c r="K103" s="66"/>
      <c r="L103" s="66"/>
      <c r="M103" s="67"/>
      <c r="N103" s="66"/>
    </row>
    <row r="104" spans="2:14" s="51" customFormat="1" ht="15">
      <c r="B104" s="73"/>
      <c r="C104" s="2"/>
      <c r="D104" s="2"/>
      <c r="E104"/>
      <c r="F104"/>
      <c r="G104" s="66"/>
      <c r="H104" s="66"/>
      <c r="I104" s="66"/>
      <c r="J104" s="66"/>
      <c r="K104" s="66"/>
      <c r="L104" s="66"/>
      <c r="M104" s="67"/>
      <c r="N104" s="66"/>
    </row>
    <row r="105" spans="2:14" s="51" customFormat="1" ht="15">
      <c r="B105" s="72"/>
      <c r="C105" s="2"/>
      <c r="D105" s="2"/>
      <c r="E105"/>
      <c r="F105"/>
      <c r="G105" s="66"/>
      <c r="H105" s="66"/>
      <c r="I105" s="66"/>
      <c r="J105" s="66"/>
      <c r="K105" s="66"/>
      <c r="L105" s="66"/>
      <c r="M105" s="67"/>
      <c r="N105" s="66"/>
    </row>
    <row r="106" spans="2:14" s="51" customFormat="1" ht="15">
      <c r="B106" s="73"/>
      <c r="C106" s="2"/>
      <c r="D106" s="2"/>
      <c r="E106"/>
      <c r="F106"/>
      <c r="G106" s="66"/>
      <c r="H106" s="66"/>
      <c r="I106" s="66"/>
      <c r="J106" s="66"/>
      <c r="K106" s="66"/>
      <c r="L106" s="66"/>
      <c r="M106" s="67"/>
      <c r="N106" s="66"/>
    </row>
    <row r="107" spans="2:14" s="51" customFormat="1" ht="15">
      <c r="B107" s="73"/>
      <c r="C107" s="2"/>
      <c r="D107" s="2"/>
      <c r="E107"/>
      <c r="F107"/>
      <c r="G107" s="66"/>
      <c r="H107" s="66"/>
      <c r="I107" s="66"/>
      <c r="J107" s="66"/>
      <c r="K107" s="66"/>
      <c r="L107" s="66"/>
      <c r="M107" s="67"/>
      <c r="N107" s="66"/>
    </row>
    <row r="108" spans="2:14" s="51" customFormat="1" ht="15">
      <c r="B108" s="73"/>
      <c r="C108" s="2"/>
      <c r="D108" s="2"/>
      <c r="E108"/>
      <c r="F108"/>
      <c r="G108" s="66"/>
      <c r="H108" s="66"/>
      <c r="I108" s="66"/>
      <c r="J108" s="66"/>
      <c r="K108" s="66"/>
      <c r="L108" s="66"/>
      <c r="M108" s="67"/>
      <c r="N108" s="66"/>
    </row>
    <row r="109" spans="2:14" s="51" customFormat="1" ht="15">
      <c r="B109" s="73"/>
      <c r="C109" s="2"/>
      <c r="D109" s="2"/>
      <c r="E109"/>
      <c r="F109"/>
      <c r="G109" s="66"/>
      <c r="H109" s="66"/>
      <c r="I109" s="66"/>
      <c r="J109" s="66"/>
      <c r="K109" s="66"/>
      <c r="L109" s="66"/>
      <c r="M109" s="67"/>
      <c r="N109" s="66"/>
    </row>
    <row r="110" spans="2:14" s="51" customFormat="1" ht="15">
      <c r="B110" s="73"/>
      <c r="C110" s="2"/>
      <c r="D110" s="2"/>
      <c r="E110"/>
      <c r="F110"/>
      <c r="G110" s="66"/>
      <c r="H110" s="66"/>
      <c r="I110" s="66"/>
      <c r="J110" s="66"/>
      <c r="K110" s="66"/>
      <c r="L110" s="66"/>
      <c r="M110" s="67"/>
      <c r="N110" s="66"/>
    </row>
    <row r="111" spans="2:14" s="51" customFormat="1" ht="15">
      <c r="B111" s="72"/>
      <c r="C111" s="2"/>
      <c r="D111" s="2"/>
      <c r="E111"/>
      <c r="F111"/>
      <c r="G111" s="66"/>
      <c r="H111" s="66"/>
      <c r="I111" s="66"/>
      <c r="J111" s="66"/>
      <c r="K111" s="66"/>
      <c r="L111" s="66"/>
      <c r="M111" s="67"/>
      <c r="N111" s="66"/>
    </row>
    <row r="112" spans="2:14" s="51" customFormat="1" ht="15">
      <c r="B112" s="73"/>
      <c r="C112" s="2"/>
      <c r="D112" s="2"/>
      <c r="E112"/>
      <c r="F112"/>
      <c r="G112" s="66"/>
      <c r="H112" s="66"/>
      <c r="I112" s="66"/>
      <c r="J112" s="66"/>
      <c r="K112" s="66"/>
      <c r="L112" s="66"/>
      <c r="M112" s="67"/>
      <c r="N112" s="66"/>
    </row>
    <row r="113" spans="2:14" s="51" customFormat="1" ht="15">
      <c r="B113" s="73"/>
      <c r="C113" s="2"/>
      <c r="D113" s="2"/>
      <c r="E113"/>
      <c r="F113"/>
      <c r="G113" s="66"/>
      <c r="H113" s="66"/>
      <c r="I113" s="66"/>
      <c r="J113" s="66"/>
      <c r="K113" s="66"/>
      <c r="L113" s="66"/>
      <c r="M113" s="67"/>
      <c r="N113" s="66"/>
    </row>
    <row r="114" spans="2:14" s="51" customFormat="1" ht="15">
      <c r="B114" s="73"/>
      <c r="C114" s="2"/>
      <c r="D114" s="2"/>
      <c r="E114"/>
      <c r="F114"/>
      <c r="G114" s="66"/>
      <c r="H114" s="66"/>
      <c r="I114" s="66"/>
      <c r="J114" s="66"/>
      <c r="K114" s="66"/>
      <c r="L114" s="66"/>
      <c r="M114" s="67"/>
      <c r="N114" s="66"/>
    </row>
    <row r="115" spans="2:14" s="51" customFormat="1" ht="15">
      <c r="B115" s="73"/>
      <c r="C115" s="2"/>
      <c r="D115" s="2"/>
      <c r="E115"/>
      <c r="F115"/>
      <c r="G115" s="66"/>
      <c r="H115" s="66"/>
      <c r="I115" s="66"/>
      <c r="J115" s="66"/>
      <c r="K115" s="66"/>
      <c r="L115" s="66"/>
      <c r="M115" s="67"/>
      <c r="N115" s="66"/>
    </row>
    <row r="116" spans="2:14" s="51" customFormat="1" ht="15">
      <c r="B116" s="74"/>
      <c r="C116" s="2"/>
      <c r="D116" s="2"/>
      <c r="E116"/>
      <c r="F116"/>
      <c r="G116" s="66"/>
      <c r="H116" s="66"/>
      <c r="I116" s="66"/>
      <c r="J116" s="66"/>
      <c r="K116" s="66"/>
      <c r="L116" s="66"/>
      <c r="M116" s="67"/>
      <c r="N116" s="66"/>
    </row>
    <row r="117" spans="2:14" s="51" customFormat="1" ht="15">
      <c r="B117" s="75"/>
      <c r="C117" s="2"/>
      <c r="D117" s="2"/>
      <c r="E117"/>
      <c r="F117"/>
      <c r="G117" s="66"/>
      <c r="H117" s="66"/>
      <c r="I117" s="66"/>
      <c r="J117" s="66"/>
      <c r="K117" s="66"/>
      <c r="L117" s="66"/>
      <c r="M117" s="67"/>
      <c r="N117" s="66"/>
    </row>
    <row r="118" spans="2:14" s="51" customFormat="1" ht="15">
      <c r="B118" s="73"/>
      <c r="C118" s="2"/>
      <c r="D118" s="2"/>
      <c r="E118"/>
      <c r="F118"/>
      <c r="G118" s="66"/>
      <c r="H118" s="66"/>
      <c r="I118" s="66"/>
      <c r="J118" s="66"/>
      <c r="K118" s="66"/>
      <c r="L118" s="66"/>
      <c r="M118" s="67"/>
      <c r="N118" s="66"/>
    </row>
    <row r="119" spans="2:14" s="51" customFormat="1" ht="15">
      <c r="B119" s="73"/>
      <c r="C119" s="2"/>
      <c r="D119" s="2"/>
      <c r="E119"/>
      <c r="F119"/>
      <c r="G119" s="66"/>
      <c r="H119" s="66"/>
      <c r="I119" s="66"/>
      <c r="J119" s="66"/>
      <c r="K119" s="66"/>
      <c r="L119" s="66"/>
      <c r="M119" s="67"/>
      <c r="N119" s="66"/>
    </row>
    <row r="120" spans="2:14" s="51" customFormat="1" ht="15">
      <c r="B120" s="73"/>
      <c r="C120" s="2"/>
      <c r="D120" s="2"/>
      <c r="E120"/>
      <c r="F120"/>
      <c r="G120" s="66"/>
      <c r="H120" s="66"/>
      <c r="I120" s="66"/>
      <c r="J120" s="66"/>
      <c r="K120" s="66"/>
      <c r="L120" s="66"/>
      <c r="M120" s="67"/>
      <c r="N120" s="66"/>
    </row>
    <row r="121" spans="2:14" s="51" customFormat="1" ht="15">
      <c r="B121" s="73"/>
      <c r="C121" s="2"/>
      <c r="D121" s="2"/>
      <c r="E121"/>
      <c r="F121"/>
      <c r="G121" s="66"/>
      <c r="H121" s="66"/>
      <c r="I121" s="66"/>
      <c r="J121" s="66"/>
      <c r="K121" s="66"/>
      <c r="L121" s="66"/>
      <c r="M121" s="67"/>
      <c r="N121" s="66"/>
    </row>
    <row r="122" spans="2:14" s="51" customFormat="1" ht="15">
      <c r="B122" s="73"/>
      <c r="C122" s="2"/>
      <c r="D122" s="2"/>
      <c r="E122"/>
      <c r="F122"/>
      <c r="G122" s="66"/>
      <c r="H122" s="66"/>
      <c r="I122" s="66"/>
      <c r="J122" s="66"/>
      <c r="K122" s="66"/>
      <c r="L122" s="66"/>
      <c r="M122" s="67"/>
      <c r="N122" s="66"/>
    </row>
    <row r="123" spans="1:14" s="51" customFormat="1" ht="15">
      <c r="A123"/>
      <c r="B123" s="73"/>
      <c r="C123" s="2"/>
      <c r="D123" s="2"/>
      <c r="E123"/>
      <c r="F123"/>
      <c r="G123" s="66"/>
      <c r="H123" s="66"/>
      <c r="I123" s="66"/>
      <c r="J123" s="66"/>
      <c r="K123" s="66"/>
      <c r="L123" s="66"/>
      <c r="M123" s="67"/>
      <c r="N123" s="66"/>
    </row>
    <row r="124" spans="1:14" s="51" customFormat="1" ht="15">
      <c r="A124"/>
      <c r="B124" s="73"/>
      <c r="C124" s="2"/>
      <c r="D124" s="2"/>
      <c r="E124"/>
      <c r="F124"/>
      <c r="G124" s="66"/>
      <c r="H124" s="66"/>
      <c r="I124" s="66"/>
      <c r="J124" s="66"/>
      <c r="K124" s="66"/>
      <c r="L124" s="66"/>
      <c r="M124" s="67"/>
      <c r="N124" s="66"/>
    </row>
    <row r="125" spans="1:14" s="51" customFormat="1" ht="15">
      <c r="A125"/>
      <c r="B125" s="76"/>
      <c r="C125"/>
      <c r="D125"/>
      <c r="E125"/>
      <c r="F125"/>
      <c r="G125" s="66"/>
      <c r="H125" s="66"/>
      <c r="I125" s="66"/>
      <c r="J125" s="66"/>
      <c r="K125" s="66"/>
      <c r="L125" s="66"/>
      <c r="M125" s="67"/>
      <c r="N125" s="66"/>
    </row>
    <row r="126" spans="7:14" s="51" customFormat="1" ht="11.25">
      <c r="G126" s="66"/>
      <c r="H126" s="66"/>
      <c r="I126" s="66"/>
      <c r="J126" s="66"/>
      <c r="K126" s="66"/>
      <c r="L126" s="66"/>
      <c r="M126" s="67"/>
      <c r="N126" s="66"/>
    </row>
  </sheetData>
  <sheetProtection/>
  <mergeCells count="1">
    <mergeCell ref="M1:N1"/>
  </mergeCells>
  <printOptions/>
  <pageMargins left="0.7" right="0.7" top="0.75" bottom="0.75" header="0.3" footer="0.3"/>
  <pageSetup horizontalDpi="600" verticalDpi="600" orientation="portrait" paperSize="9" r:id="rId1"/>
  <ignoredErrors>
    <ignoredError sqref="O4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F26" sqref="F26"/>
    </sheetView>
  </sheetViews>
  <sheetFormatPr defaultColWidth="9.140625" defaultRowHeight="15"/>
  <cols>
    <col min="2" max="2" width="39.28125" style="0" customWidth="1"/>
    <col min="3" max="3" width="42.7109375" style="0" customWidth="1"/>
  </cols>
  <sheetData>
    <row r="1" spans="1:3" ht="15">
      <c r="A1" s="5"/>
      <c r="B1" s="6" t="s">
        <v>24</v>
      </c>
      <c r="C1" s="6" t="s">
        <v>25</v>
      </c>
    </row>
    <row r="2" spans="1:3" ht="15">
      <c r="A2" s="5"/>
      <c r="B2" s="124" t="s">
        <v>26</v>
      </c>
      <c r="C2" s="125"/>
    </row>
    <row r="3" spans="1:3" ht="15">
      <c r="A3" s="5"/>
      <c r="B3" s="122" t="s">
        <v>67</v>
      </c>
      <c r="C3" s="123"/>
    </row>
    <row r="4" spans="1:3" ht="15">
      <c r="A4" s="5"/>
      <c r="B4" s="115" t="s">
        <v>55</v>
      </c>
      <c r="C4" s="116"/>
    </row>
    <row r="5" spans="1:3" ht="15">
      <c r="A5" s="5"/>
      <c r="B5" s="115" t="s">
        <v>56</v>
      </c>
      <c r="C5" s="116"/>
    </row>
    <row r="6" spans="1:3" ht="15">
      <c r="A6" s="5"/>
      <c r="B6" s="115" t="s">
        <v>70</v>
      </c>
      <c r="C6" s="116"/>
    </row>
    <row r="7" spans="1:3" ht="15">
      <c r="A7" s="5"/>
      <c r="B7" s="115" t="s">
        <v>71</v>
      </c>
      <c r="C7" s="116"/>
    </row>
    <row r="8" spans="1:3" ht="15">
      <c r="A8" s="5"/>
      <c r="B8" s="117"/>
      <c r="C8" s="118"/>
    </row>
    <row r="9" spans="1:3" ht="15">
      <c r="A9" s="5"/>
      <c r="B9" s="122" t="s">
        <v>57</v>
      </c>
      <c r="C9" s="123"/>
    </row>
    <row r="10" spans="1:3" ht="15">
      <c r="A10" s="5"/>
      <c r="B10" s="115" t="s">
        <v>28</v>
      </c>
      <c r="C10" s="116"/>
    </row>
    <row r="11" spans="1:3" ht="15">
      <c r="A11" s="5"/>
      <c r="B11" s="115" t="s">
        <v>60</v>
      </c>
      <c r="C11" s="116"/>
    </row>
    <row r="12" spans="1:3" ht="15">
      <c r="A12" s="5"/>
      <c r="B12" s="115" t="s">
        <v>30</v>
      </c>
      <c r="C12" s="116"/>
    </row>
    <row r="13" spans="1:3" ht="15">
      <c r="A13" s="5"/>
      <c r="B13" s="115" t="s">
        <v>62</v>
      </c>
      <c r="C13" s="116"/>
    </row>
    <row r="14" spans="1:3" ht="15">
      <c r="A14" s="5"/>
      <c r="B14" s="7" t="s">
        <v>29</v>
      </c>
      <c r="C14" s="8" t="s">
        <v>59</v>
      </c>
    </row>
    <row r="15" spans="1:3" ht="15">
      <c r="A15" s="5"/>
      <c r="B15" s="117"/>
      <c r="C15" s="118"/>
    </row>
    <row r="16" spans="1:3" ht="15">
      <c r="A16" s="5"/>
      <c r="B16" s="122" t="s">
        <v>27</v>
      </c>
      <c r="C16" s="123"/>
    </row>
    <row r="17" spans="1:3" ht="15">
      <c r="A17" s="5"/>
      <c r="B17" s="115" t="s">
        <v>61</v>
      </c>
      <c r="C17" s="116"/>
    </row>
    <row r="18" spans="1:3" ht="15">
      <c r="A18" s="5"/>
      <c r="B18" s="121" t="s">
        <v>126</v>
      </c>
      <c r="C18" s="121"/>
    </row>
    <row r="19" spans="1:3" ht="15">
      <c r="A19" s="5"/>
      <c r="B19" s="121" t="s">
        <v>125</v>
      </c>
      <c r="C19" s="121"/>
    </row>
    <row r="20" spans="1:3" ht="15">
      <c r="A20" s="5"/>
      <c r="B20" s="115" t="s">
        <v>63</v>
      </c>
      <c r="C20" s="116"/>
    </row>
    <row r="21" spans="1:3" ht="15">
      <c r="A21" s="5"/>
      <c r="B21" s="7" t="s">
        <v>20</v>
      </c>
      <c r="C21" s="7" t="s">
        <v>43</v>
      </c>
    </row>
    <row r="22" spans="1:3" ht="15">
      <c r="A22" s="5"/>
      <c r="B22" s="7" t="s">
        <v>47</v>
      </c>
      <c r="C22" s="7" t="s">
        <v>19</v>
      </c>
    </row>
    <row r="23" spans="1:3" ht="15">
      <c r="A23" s="5"/>
      <c r="B23" s="117"/>
      <c r="C23" s="118"/>
    </row>
    <row r="24" spans="1:3" ht="15">
      <c r="A24" s="5"/>
      <c r="B24" s="122" t="s">
        <v>58</v>
      </c>
      <c r="C24" s="123"/>
    </row>
    <row r="25" spans="1:3" ht="15">
      <c r="A25" s="5"/>
      <c r="B25" s="115" t="s">
        <v>31</v>
      </c>
      <c r="C25" s="116"/>
    </row>
    <row r="26" spans="1:3" ht="15">
      <c r="A26" s="5"/>
      <c r="B26" s="115" t="s">
        <v>132</v>
      </c>
      <c r="C26" s="116"/>
    </row>
    <row r="27" spans="1:3" ht="15">
      <c r="A27" s="5"/>
      <c r="B27" s="121" t="s">
        <v>124</v>
      </c>
      <c r="C27" s="121"/>
    </row>
    <row r="28" spans="1:3" ht="15">
      <c r="A28" s="5"/>
      <c r="B28" s="115" t="s">
        <v>32</v>
      </c>
      <c r="C28" s="116"/>
    </row>
    <row r="29" spans="1:3" ht="15">
      <c r="A29" s="5"/>
      <c r="B29" s="115" t="s">
        <v>53</v>
      </c>
      <c r="C29" s="116"/>
    </row>
    <row r="30" spans="1:3" ht="15">
      <c r="A30" s="5"/>
      <c r="B30" s="7" t="s">
        <v>129</v>
      </c>
      <c r="C30" s="8" t="s">
        <v>49</v>
      </c>
    </row>
    <row r="31" spans="1:3" ht="15">
      <c r="A31" s="5"/>
      <c r="B31" s="117"/>
      <c r="C31" s="118"/>
    </row>
    <row r="32" spans="1:3" ht="15">
      <c r="A32" s="5"/>
      <c r="B32" s="119" t="s">
        <v>33</v>
      </c>
      <c r="C32" s="120"/>
    </row>
    <row r="33" spans="1:3" ht="15">
      <c r="A33" s="5"/>
      <c r="B33" s="113" t="s">
        <v>34</v>
      </c>
      <c r="C33" s="114"/>
    </row>
    <row r="34" spans="1:3" ht="15">
      <c r="A34" s="5"/>
      <c r="B34" s="113" t="s">
        <v>35</v>
      </c>
      <c r="C34" s="114"/>
    </row>
  </sheetData>
  <sheetProtection/>
  <mergeCells count="29"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5:C15"/>
    <mergeCell ref="B16:C16"/>
    <mergeCell ref="B17:C17"/>
    <mergeCell ref="B20:C20"/>
    <mergeCell ref="B23:C23"/>
    <mergeCell ref="B24:C24"/>
    <mergeCell ref="B18:C18"/>
    <mergeCell ref="B19:C19"/>
    <mergeCell ref="B33:C33"/>
    <mergeCell ref="B34:C34"/>
    <mergeCell ref="B25:C25"/>
    <mergeCell ref="B26:C26"/>
    <mergeCell ref="B28:C28"/>
    <mergeCell ref="B29:C29"/>
    <mergeCell ref="B31:C31"/>
    <mergeCell ref="B32:C32"/>
    <mergeCell ref="B27:C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Efstratios Georgopoulos</cp:lastModifiedBy>
  <dcterms:created xsi:type="dcterms:W3CDTF">2013-07-09T06:45:19Z</dcterms:created>
  <dcterms:modified xsi:type="dcterms:W3CDTF">2016-03-29T07:00:04Z</dcterms:modified>
  <cp:category/>
  <cp:version/>
  <cp:contentType/>
  <cp:contentStatus/>
</cp:coreProperties>
</file>